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5BEF8A7-CDAF-4FE3-9A55-0E91E2A144D3}" xr6:coauthVersionLast="37" xr6:coauthVersionMax="37" xr10:uidLastSave="{00000000-0000-0000-0000-000000000000}"/>
  <bookViews>
    <workbookView xWindow="0" yWindow="0" windowWidth="21600" windowHeight="8985" xr2:uid="{00000000-000D-0000-FFFF-FFFF00000000}"/>
  </bookViews>
  <sheets>
    <sheet name="CUADRO DE NECESIDADES" sheetId="2" r:id="rId1"/>
    <sheet name="Hoja1" sheetId="10" r:id="rId2"/>
    <sheet name="Hoja2" sheetId="8" state="hidden" r:id="rId3"/>
    <sheet name="INSTRUCTIVO PARA LLENAR" sheetId="7" r:id="rId4"/>
    <sheet name="CATALOGO" sheetId="4" r:id="rId5"/>
    <sheet name="LISTADO IIEE" sheetId="9" state="hidden" r:id="rId6"/>
  </sheets>
  <externalReferences>
    <externalReference r:id="rId7"/>
  </externalReferences>
  <definedNames>
    <definedName name="_xlnm._FilterDatabase" localSheetId="4" hidden="1">CATALOGO!$B$1:$E$348</definedName>
    <definedName name="_xlnm._FilterDatabase" localSheetId="0" hidden="1">'CUADRO DE NECESIDADES'!$A$10:$S$71</definedName>
    <definedName name="_xlnm._FilterDatabase" localSheetId="3" hidden="1">'INSTRUCTIVO PARA LLENAR'!$B$11:$L$79</definedName>
    <definedName name="_xlnm._FilterDatabase" localSheetId="5" hidden="1">'LISTADO IIEE'!$A$1:$W$898</definedName>
    <definedName name="_xlnm.Print_Area" localSheetId="0">'CUADRO DE NECESIDADES'!$A$1:$R$81</definedName>
    <definedName name="_xlnm.Print_Area" localSheetId="3">'INSTRUCTIVO PARA LLENAR'!$B$2:$L$79</definedName>
    <definedName name="BASE1">[1]BASE1!$A$1:$C$521</definedName>
    <definedName name="CATALOGO">CATALOGO!$A$1:$F$23187</definedName>
    <definedName name="CATALOGO_SIGA" localSheetId="3">#REF!</definedName>
    <definedName name="CATALOGO_SIGA">#REF!</definedName>
    <definedName name="SIGA" localSheetId="3">#REF!</definedName>
    <definedName name="SIGA">#REF!</definedName>
    <definedName name="_xlnm.Print_Titles" localSheetId="0">'CUADRO DE NECESIDADES'!$1:$10</definedName>
    <definedName name="_xlnm.Print_Titles" localSheetId="3">'INSTRUCTIVO PARA LLENAR'!$2:$11</definedName>
  </definedNames>
  <calcPr calcId="179021"/>
</workbook>
</file>

<file path=xl/calcChain.xml><?xml version="1.0" encoding="utf-8"?>
<calcChain xmlns="http://schemas.openxmlformats.org/spreadsheetml/2006/main">
  <c r="D21" i="7" l="1"/>
  <c r="P6" i="2"/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11" i="2"/>
  <c r="D11" i="2"/>
  <c r="E6" i="2"/>
  <c r="R2" i="2" l="1"/>
  <c r="P2" i="2" l="1"/>
  <c r="Q3" i="2" l="1"/>
  <c r="I12" i="2" l="1"/>
  <c r="E11" i="2" l="1"/>
  <c r="M4" i="2"/>
  <c r="P1" i="2"/>
  <c r="R8" i="2" l="1"/>
  <c r="Q16" i="2" l="1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12" i="2"/>
  <c r="Q13" i="2"/>
  <c r="Q14" i="2"/>
  <c r="Q15" i="2"/>
  <c r="Q11" i="2"/>
  <c r="I81" i="2" l="1"/>
  <c r="E81" i="2"/>
  <c r="D81" i="2"/>
  <c r="J81" i="2" s="1"/>
  <c r="P81" i="2" s="1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J11" i="2" l="1"/>
  <c r="D12" i="2"/>
  <c r="J12" i="2" s="1"/>
  <c r="P12" i="2" s="1"/>
  <c r="D13" i="2"/>
  <c r="J13" i="2" s="1"/>
  <c r="P13" i="2" s="1"/>
  <c r="D14" i="2"/>
  <c r="J14" i="2" s="1"/>
  <c r="P14" i="2" s="1"/>
  <c r="D15" i="2"/>
  <c r="J15" i="2" s="1"/>
  <c r="P15" i="2" s="1"/>
  <c r="D16" i="2"/>
  <c r="J16" i="2" s="1"/>
  <c r="P16" i="2" s="1"/>
  <c r="D17" i="2"/>
  <c r="J17" i="2" s="1"/>
  <c r="P17" i="2" s="1"/>
  <c r="D18" i="2"/>
  <c r="J18" i="2" s="1"/>
  <c r="P18" i="2" s="1"/>
  <c r="D19" i="2"/>
  <c r="J19" i="2" s="1"/>
  <c r="P19" i="2" s="1"/>
  <c r="D20" i="2"/>
  <c r="J20" i="2" s="1"/>
  <c r="P20" i="2" s="1"/>
  <c r="D21" i="2"/>
  <c r="J21" i="2" s="1"/>
  <c r="P21" i="2" s="1"/>
  <c r="D22" i="2"/>
  <c r="J22" i="2" s="1"/>
  <c r="P22" i="2" s="1"/>
  <c r="D23" i="2"/>
  <c r="J23" i="2" s="1"/>
  <c r="P23" i="2" s="1"/>
  <c r="D24" i="2"/>
  <c r="J24" i="2" s="1"/>
  <c r="P24" i="2" s="1"/>
  <c r="D25" i="2"/>
  <c r="J25" i="2" s="1"/>
  <c r="P25" i="2" s="1"/>
  <c r="D26" i="2"/>
  <c r="J26" i="2" s="1"/>
  <c r="P26" i="2" s="1"/>
  <c r="D27" i="2"/>
  <c r="J27" i="2" s="1"/>
  <c r="P27" i="2" s="1"/>
  <c r="D28" i="2"/>
  <c r="J28" i="2" s="1"/>
  <c r="P28" i="2" s="1"/>
  <c r="D29" i="2"/>
  <c r="J29" i="2" s="1"/>
  <c r="P29" i="2" s="1"/>
  <c r="D30" i="2"/>
  <c r="J30" i="2" s="1"/>
  <c r="P30" i="2" s="1"/>
  <c r="D31" i="2"/>
  <c r="J31" i="2" s="1"/>
  <c r="P31" i="2" s="1"/>
  <c r="D32" i="2"/>
  <c r="J32" i="2" s="1"/>
  <c r="P32" i="2" s="1"/>
  <c r="D33" i="2"/>
  <c r="J33" i="2" s="1"/>
  <c r="P33" i="2" s="1"/>
  <c r="D34" i="2"/>
  <c r="J34" i="2" s="1"/>
  <c r="P34" i="2" s="1"/>
  <c r="D35" i="2"/>
  <c r="J35" i="2" s="1"/>
  <c r="P35" i="2" s="1"/>
  <c r="D36" i="2"/>
  <c r="J36" i="2" s="1"/>
  <c r="P36" i="2" s="1"/>
  <c r="D37" i="2"/>
  <c r="J37" i="2" s="1"/>
  <c r="P37" i="2" s="1"/>
  <c r="D38" i="2"/>
  <c r="J38" i="2" s="1"/>
  <c r="P38" i="2" s="1"/>
  <c r="D39" i="2"/>
  <c r="J39" i="2" s="1"/>
  <c r="P39" i="2" s="1"/>
  <c r="D40" i="2"/>
  <c r="J40" i="2" s="1"/>
  <c r="P40" i="2" s="1"/>
  <c r="D41" i="2"/>
  <c r="J41" i="2" s="1"/>
  <c r="P41" i="2" s="1"/>
  <c r="D42" i="2"/>
  <c r="J42" i="2" s="1"/>
  <c r="P42" i="2" s="1"/>
  <c r="D43" i="2"/>
  <c r="J43" i="2" s="1"/>
  <c r="P43" i="2" s="1"/>
  <c r="D44" i="2"/>
  <c r="J44" i="2" s="1"/>
  <c r="P44" i="2" s="1"/>
  <c r="D45" i="2"/>
  <c r="J45" i="2" s="1"/>
  <c r="P45" i="2" s="1"/>
  <c r="D46" i="2"/>
  <c r="J46" i="2" s="1"/>
  <c r="P46" i="2" s="1"/>
  <c r="D47" i="2"/>
  <c r="J47" i="2" s="1"/>
  <c r="P47" i="2" s="1"/>
  <c r="D48" i="2"/>
  <c r="J48" i="2" s="1"/>
  <c r="P48" i="2" s="1"/>
  <c r="D49" i="2"/>
  <c r="J49" i="2" s="1"/>
  <c r="P49" i="2" s="1"/>
  <c r="D50" i="2"/>
  <c r="J50" i="2" s="1"/>
  <c r="P50" i="2" s="1"/>
  <c r="D51" i="2"/>
  <c r="J51" i="2" s="1"/>
  <c r="P51" i="2" s="1"/>
  <c r="D52" i="2"/>
  <c r="J52" i="2" s="1"/>
  <c r="P52" i="2" s="1"/>
  <c r="D53" i="2"/>
  <c r="J53" i="2" s="1"/>
  <c r="P53" i="2" s="1"/>
  <c r="D54" i="2"/>
  <c r="J54" i="2" s="1"/>
  <c r="P54" i="2" s="1"/>
  <c r="D55" i="2"/>
  <c r="J55" i="2" s="1"/>
  <c r="P55" i="2" s="1"/>
  <c r="D56" i="2"/>
  <c r="J56" i="2" s="1"/>
  <c r="P56" i="2" s="1"/>
  <c r="D57" i="2"/>
  <c r="J57" i="2" s="1"/>
  <c r="P57" i="2" s="1"/>
  <c r="D58" i="2"/>
  <c r="J58" i="2" s="1"/>
  <c r="P58" i="2" s="1"/>
  <c r="D59" i="2"/>
  <c r="J59" i="2" s="1"/>
  <c r="P59" i="2" s="1"/>
  <c r="D60" i="2"/>
  <c r="J60" i="2" s="1"/>
  <c r="P60" i="2" s="1"/>
  <c r="D61" i="2"/>
  <c r="J61" i="2" s="1"/>
  <c r="P61" i="2" s="1"/>
  <c r="D62" i="2"/>
  <c r="J62" i="2" s="1"/>
  <c r="P62" i="2" s="1"/>
  <c r="D63" i="2"/>
  <c r="J63" i="2" s="1"/>
  <c r="P63" i="2" s="1"/>
  <c r="D64" i="2"/>
  <c r="J64" i="2" s="1"/>
  <c r="P64" i="2" s="1"/>
  <c r="D65" i="2"/>
  <c r="J65" i="2" s="1"/>
  <c r="P65" i="2" s="1"/>
  <c r="D66" i="2"/>
  <c r="J66" i="2" s="1"/>
  <c r="P66" i="2" s="1"/>
  <c r="D67" i="2"/>
  <c r="J67" i="2" s="1"/>
  <c r="P67" i="2" s="1"/>
  <c r="D68" i="2"/>
  <c r="J68" i="2" s="1"/>
  <c r="P68" i="2" s="1"/>
  <c r="D69" i="2"/>
  <c r="J69" i="2" s="1"/>
  <c r="P69" i="2" s="1"/>
  <c r="D70" i="2"/>
  <c r="J70" i="2" s="1"/>
  <c r="P70" i="2" s="1"/>
  <c r="D71" i="2"/>
  <c r="J71" i="2" s="1"/>
  <c r="P71" i="2" s="1"/>
  <c r="D72" i="2"/>
  <c r="J72" i="2" s="1"/>
  <c r="P72" i="2" s="1"/>
  <c r="D73" i="2"/>
  <c r="J73" i="2" s="1"/>
  <c r="P73" i="2" s="1"/>
  <c r="D74" i="2"/>
  <c r="J74" i="2" s="1"/>
  <c r="P74" i="2" s="1"/>
  <c r="D75" i="2"/>
  <c r="J75" i="2" s="1"/>
  <c r="P75" i="2" s="1"/>
  <c r="D76" i="2"/>
  <c r="J76" i="2" s="1"/>
  <c r="P76" i="2" s="1"/>
  <c r="D77" i="2"/>
  <c r="J77" i="2" s="1"/>
  <c r="P77" i="2" s="1"/>
  <c r="D78" i="2"/>
  <c r="J78" i="2" s="1"/>
  <c r="P78" i="2" s="1"/>
  <c r="D79" i="2"/>
  <c r="J79" i="2" s="1"/>
  <c r="P79" i="2" s="1"/>
  <c r="D80" i="2"/>
  <c r="J80" i="2" s="1"/>
  <c r="P80" i="2" s="1"/>
  <c r="E14" i="2"/>
  <c r="I80" i="2" l="1"/>
  <c r="I79" i="2" l="1"/>
  <c r="I78" i="2" l="1"/>
  <c r="I77" i="2"/>
  <c r="I76" i="2"/>
  <c r="I75" i="2"/>
  <c r="I74" i="2"/>
  <c r="I73" i="2"/>
  <c r="I72" i="2"/>
  <c r="I69" i="2"/>
  <c r="S57" i="2" l="1"/>
  <c r="S58" i="2"/>
  <c r="S59" i="2"/>
  <c r="S60" i="2"/>
  <c r="S61" i="2"/>
  <c r="S62" i="2"/>
  <c r="S63" i="2"/>
  <c r="S64" i="2"/>
  <c r="S65" i="2"/>
  <c r="S66" i="2"/>
  <c r="S67" i="2"/>
  <c r="S68" i="2"/>
  <c r="S70" i="2"/>
  <c r="S71" i="2"/>
  <c r="S47" i="2"/>
  <c r="S48" i="2"/>
  <c r="S49" i="2"/>
  <c r="S50" i="2"/>
  <c r="S51" i="2"/>
  <c r="S52" i="2"/>
  <c r="S53" i="2"/>
  <c r="S54" i="2"/>
  <c r="S55" i="2"/>
  <c r="S56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19" i="2"/>
  <c r="S20" i="2"/>
  <c r="S21" i="2"/>
  <c r="S22" i="2"/>
  <c r="S23" i="2"/>
  <c r="S24" i="2"/>
  <c r="S25" i="2"/>
  <c r="S26" i="2"/>
  <c r="S27" i="2"/>
  <c r="S28" i="2"/>
  <c r="S29" i="2"/>
  <c r="S30" i="2"/>
  <c r="S11" i="2"/>
  <c r="S12" i="2"/>
  <c r="S13" i="2"/>
  <c r="S14" i="2"/>
  <c r="S15" i="2"/>
  <c r="S16" i="2"/>
  <c r="S17" i="2"/>
  <c r="S18" i="2"/>
  <c r="C12" i="7" l="1"/>
  <c r="D12" i="7"/>
  <c r="E12" i="7"/>
  <c r="F12" i="7"/>
  <c r="I12" i="7"/>
  <c r="L12" i="7"/>
  <c r="C13" i="7"/>
  <c r="D13" i="7"/>
  <c r="E13" i="7"/>
  <c r="F13" i="7"/>
  <c r="I13" i="7"/>
  <c r="C14" i="7"/>
  <c r="D14" i="7"/>
  <c r="E14" i="7"/>
  <c r="F14" i="7"/>
  <c r="I14" i="7"/>
  <c r="C15" i="7"/>
  <c r="D15" i="7"/>
  <c r="E15" i="7"/>
  <c r="F15" i="7"/>
  <c r="I15" i="7"/>
  <c r="C16" i="7"/>
  <c r="D16" i="7"/>
  <c r="E16" i="7"/>
  <c r="F16" i="7"/>
  <c r="I16" i="7"/>
  <c r="C17" i="7"/>
  <c r="D17" i="7"/>
  <c r="E17" i="7"/>
  <c r="F17" i="7"/>
  <c r="I17" i="7"/>
  <c r="C18" i="7"/>
  <c r="D18" i="7"/>
  <c r="E18" i="7"/>
  <c r="F18" i="7"/>
  <c r="I18" i="7"/>
  <c r="C19" i="7"/>
  <c r="D19" i="7"/>
  <c r="E19" i="7"/>
  <c r="F19" i="7"/>
  <c r="I19" i="7"/>
  <c r="C20" i="7"/>
  <c r="D20" i="7"/>
  <c r="E20" i="7"/>
  <c r="F20" i="7"/>
  <c r="I20" i="7"/>
  <c r="C21" i="7"/>
  <c r="E21" i="7"/>
  <c r="F21" i="7"/>
  <c r="I21" i="7"/>
  <c r="C22" i="7"/>
  <c r="D22" i="7"/>
  <c r="E22" i="7"/>
  <c r="F22" i="7"/>
  <c r="I22" i="7"/>
  <c r="C23" i="7"/>
  <c r="D23" i="7"/>
  <c r="E23" i="7"/>
  <c r="F23" i="7"/>
  <c r="I23" i="7"/>
  <c r="C24" i="7"/>
  <c r="D24" i="7"/>
  <c r="E24" i="7"/>
  <c r="F24" i="7"/>
  <c r="I24" i="7"/>
  <c r="C25" i="7"/>
  <c r="D25" i="7"/>
  <c r="E25" i="7"/>
  <c r="F25" i="7"/>
  <c r="I25" i="7"/>
  <c r="C26" i="7"/>
  <c r="D26" i="7"/>
  <c r="E26" i="7"/>
  <c r="F26" i="7"/>
  <c r="I26" i="7"/>
  <c r="C27" i="7"/>
  <c r="D27" i="7"/>
  <c r="E27" i="7"/>
  <c r="F27" i="7"/>
  <c r="I27" i="7"/>
  <c r="C28" i="7"/>
  <c r="D28" i="7"/>
  <c r="E28" i="7"/>
  <c r="F28" i="7"/>
  <c r="I28" i="7"/>
  <c r="C29" i="7"/>
  <c r="D29" i="7"/>
  <c r="E29" i="7"/>
  <c r="F29" i="7"/>
  <c r="I29" i="7"/>
  <c r="C30" i="7"/>
  <c r="D30" i="7"/>
  <c r="E30" i="7"/>
  <c r="F30" i="7"/>
  <c r="I30" i="7"/>
  <c r="C31" i="7"/>
  <c r="D31" i="7"/>
  <c r="E31" i="7"/>
  <c r="F31" i="7"/>
  <c r="I31" i="7"/>
  <c r="C32" i="7"/>
  <c r="D32" i="7"/>
  <c r="E32" i="7"/>
  <c r="F32" i="7"/>
  <c r="I32" i="7"/>
  <c r="C33" i="7"/>
  <c r="D33" i="7"/>
  <c r="E33" i="7"/>
  <c r="F33" i="7"/>
  <c r="I33" i="7"/>
  <c r="C34" i="7"/>
  <c r="D34" i="7"/>
  <c r="E34" i="7"/>
  <c r="F34" i="7"/>
  <c r="I34" i="7"/>
  <c r="C35" i="7"/>
  <c r="D35" i="7"/>
  <c r="E35" i="7"/>
  <c r="F35" i="7"/>
  <c r="I35" i="7"/>
  <c r="C36" i="7"/>
  <c r="D36" i="7"/>
  <c r="E36" i="7"/>
  <c r="F36" i="7"/>
  <c r="I36" i="7"/>
  <c r="C37" i="7"/>
  <c r="D37" i="7"/>
  <c r="E37" i="7"/>
  <c r="F37" i="7"/>
  <c r="I37" i="7"/>
  <c r="C38" i="7"/>
  <c r="D38" i="7"/>
  <c r="E38" i="7"/>
  <c r="F38" i="7"/>
  <c r="I38" i="7"/>
  <c r="C39" i="7"/>
  <c r="D39" i="7"/>
  <c r="E39" i="7"/>
  <c r="F39" i="7"/>
  <c r="I39" i="7"/>
  <c r="C40" i="7"/>
  <c r="D40" i="7"/>
  <c r="E40" i="7"/>
  <c r="F40" i="7"/>
  <c r="I40" i="7"/>
  <c r="C41" i="7"/>
  <c r="D41" i="7"/>
  <c r="E41" i="7"/>
  <c r="F41" i="7"/>
  <c r="I41" i="7"/>
  <c r="C42" i="7"/>
  <c r="D42" i="7"/>
  <c r="E42" i="7"/>
  <c r="F42" i="7"/>
  <c r="I42" i="7"/>
  <c r="C43" i="7"/>
  <c r="D43" i="7"/>
  <c r="E43" i="7"/>
  <c r="F43" i="7"/>
  <c r="I43" i="7"/>
  <c r="C44" i="7"/>
  <c r="D44" i="7"/>
  <c r="E44" i="7"/>
  <c r="F44" i="7"/>
  <c r="I44" i="7"/>
  <c r="C45" i="7"/>
  <c r="D45" i="7"/>
  <c r="E45" i="7"/>
  <c r="F45" i="7"/>
  <c r="I45" i="7"/>
  <c r="C46" i="7"/>
  <c r="D46" i="7"/>
  <c r="E46" i="7"/>
  <c r="F46" i="7"/>
  <c r="I46" i="7"/>
  <c r="C47" i="7"/>
  <c r="D47" i="7"/>
  <c r="E47" i="7"/>
  <c r="F47" i="7"/>
  <c r="I47" i="7"/>
  <c r="C48" i="7"/>
  <c r="D48" i="7"/>
  <c r="E48" i="7"/>
  <c r="F48" i="7"/>
  <c r="I48" i="7"/>
  <c r="C49" i="7"/>
  <c r="D49" i="7"/>
  <c r="E49" i="7"/>
  <c r="F49" i="7"/>
  <c r="I49" i="7"/>
  <c r="C50" i="7"/>
  <c r="D50" i="7"/>
  <c r="E50" i="7"/>
  <c r="F50" i="7"/>
  <c r="I50" i="7"/>
  <c r="C51" i="7"/>
  <c r="D51" i="7"/>
  <c r="E51" i="7"/>
  <c r="F51" i="7"/>
  <c r="I51" i="7"/>
  <c r="C52" i="7"/>
  <c r="D52" i="7"/>
  <c r="E52" i="7"/>
  <c r="F52" i="7"/>
  <c r="I52" i="7"/>
  <c r="C53" i="7"/>
  <c r="D53" i="7"/>
  <c r="E53" i="7"/>
  <c r="F53" i="7"/>
  <c r="I53" i="7"/>
  <c r="C54" i="7"/>
  <c r="D54" i="7"/>
  <c r="E54" i="7"/>
  <c r="F54" i="7"/>
  <c r="I54" i="7"/>
  <c r="C55" i="7"/>
  <c r="D55" i="7"/>
  <c r="E55" i="7"/>
  <c r="F55" i="7"/>
  <c r="I55" i="7"/>
  <c r="C56" i="7"/>
  <c r="D56" i="7"/>
  <c r="E56" i="7"/>
  <c r="F56" i="7"/>
  <c r="I56" i="7"/>
  <c r="C57" i="7"/>
  <c r="D57" i="7"/>
  <c r="E57" i="7"/>
  <c r="F57" i="7"/>
  <c r="I57" i="7"/>
  <c r="C58" i="7"/>
  <c r="D58" i="7"/>
  <c r="E58" i="7"/>
  <c r="F58" i="7"/>
  <c r="I58" i="7"/>
  <c r="C59" i="7"/>
  <c r="D59" i="7"/>
  <c r="E59" i="7"/>
  <c r="F59" i="7"/>
  <c r="I59" i="7"/>
  <c r="C60" i="7"/>
  <c r="D60" i="7"/>
  <c r="E60" i="7"/>
  <c r="F60" i="7"/>
  <c r="I60" i="7"/>
  <c r="C61" i="7"/>
  <c r="D61" i="7"/>
  <c r="E61" i="7"/>
  <c r="F61" i="7"/>
  <c r="I61" i="7"/>
  <c r="C62" i="7"/>
  <c r="D62" i="7"/>
  <c r="E62" i="7"/>
  <c r="F62" i="7"/>
  <c r="I62" i="7"/>
  <c r="C63" i="7"/>
  <c r="D63" i="7"/>
  <c r="E63" i="7"/>
  <c r="F63" i="7"/>
  <c r="I63" i="7"/>
  <c r="C64" i="7"/>
  <c r="D64" i="7"/>
  <c r="E64" i="7"/>
  <c r="F64" i="7"/>
  <c r="I64" i="7"/>
  <c r="C65" i="7"/>
  <c r="D65" i="7"/>
  <c r="E65" i="7"/>
  <c r="F65" i="7"/>
  <c r="I65" i="7"/>
  <c r="C66" i="7"/>
  <c r="D66" i="7"/>
  <c r="E66" i="7"/>
  <c r="F66" i="7"/>
  <c r="I66" i="7"/>
  <c r="C67" i="7"/>
  <c r="D67" i="7"/>
  <c r="E67" i="7"/>
  <c r="F67" i="7"/>
  <c r="I67" i="7"/>
  <c r="C68" i="7"/>
  <c r="D68" i="7"/>
  <c r="E68" i="7"/>
  <c r="F68" i="7"/>
  <c r="I68" i="7"/>
  <c r="C69" i="7"/>
  <c r="D69" i="7"/>
  <c r="E69" i="7"/>
  <c r="F69" i="7"/>
  <c r="J69" i="7" s="1"/>
  <c r="I69" i="7"/>
  <c r="C70" i="7"/>
  <c r="D70" i="7"/>
  <c r="E70" i="7"/>
  <c r="F70" i="7"/>
  <c r="J70" i="7" s="1"/>
  <c r="I70" i="7"/>
  <c r="C71" i="7"/>
  <c r="D71" i="7"/>
  <c r="E71" i="7"/>
  <c r="F71" i="7"/>
  <c r="J71" i="7" s="1"/>
  <c r="I71" i="7"/>
  <c r="C72" i="7"/>
  <c r="D72" i="7"/>
  <c r="E72" i="7"/>
  <c r="F72" i="7"/>
  <c r="J72" i="7" s="1"/>
  <c r="I72" i="7"/>
  <c r="C73" i="7"/>
  <c r="D73" i="7"/>
  <c r="E73" i="7"/>
  <c r="F73" i="7"/>
  <c r="J73" i="7" s="1"/>
  <c r="I73" i="7"/>
  <c r="C74" i="7"/>
  <c r="D74" i="7"/>
  <c r="E74" i="7"/>
  <c r="F74" i="7"/>
  <c r="J74" i="7" s="1"/>
  <c r="I74" i="7"/>
  <c r="C75" i="7"/>
  <c r="D75" i="7"/>
  <c r="E75" i="7"/>
  <c r="F75" i="7"/>
  <c r="J75" i="7" s="1"/>
  <c r="I75" i="7"/>
  <c r="C76" i="7"/>
  <c r="D76" i="7"/>
  <c r="E76" i="7"/>
  <c r="F76" i="7"/>
  <c r="J76" i="7" s="1"/>
  <c r="I76" i="7"/>
  <c r="C77" i="7"/>
  <c r="D77" i="7"/>
  <c r="E77" i="7"/>
  <c r="F77" i="7"/>
  <c r="J77" i="7" s="1"/>
  <c r="I77" i="7"/>
  <c r="C78" i="7"/>
  <c r="D78" i="7"/>
  <c r="E78" i="7"/>
  <c r="F78" i="7"/>
  <c r="J78" i="7" s="1"/>
  <c r="I78" i="7"/>
  <c r="C79" i="7"/>
  <c r="D79" i="7"/>
  <c r="E79" i="7"/>
  <c r="F79" i="7"/>
  <c r="J79" i="7" s="1"/>
  <c r="I79" i="7"/>
  <c r="J63" i="7" l="1"/>
  <c r="J59" i="7"/>
  <c r="J55" i="7"/>
  <c r="J51" i="7"/>
  <c r="J47" i="7"/>
  <c r="J43" i="7"/>
  <c r="J39" i="7"/>
  <c r="J35" i="7"/>
  <c r="J31" i="7"/>
  <c r="J27" i="7"/>
  <c r="J23" i="7"/>
  <c r="J21" i="7"/>
  <c r="J22" i="7"/>
  <c r="J66" i="7"/>
  <c r="J62" i="7"/>
  <c r="J58" i="7"/>
  <c r="J54" i="7"/>
  <c r="J50" i="7"/>
  <c r="J46" i="7"/>
  <c r="J42" i="7"/>
  <c r="J38" i="7"/>
  <c r="J34" i="7"/>
  <c r="J30" i="7"/>
  <c r="J26" i="7"/>
  <c r="J65" i="7"/>
  <c r="J61" i="7"/>
  <c r="J57" i="7"/>
  <c r="J53" i="7"/>
  <c r="J49" i="7"/>
  <c r="J45" i="7"/>
  <c r="J41" i="7"/>
  <c r="J37" i="7"/>
  <c r="J33" i="7"/>
  <c r="J29" i="7"/>
  <c r="J25" i="7"/>
  <c r="J64" i="7"/>
  <c r="J60" i="7"/>
  <c r="J56" i="7"/>
  <c r="J52" i="7"/>
  <c r="J48" i="7"/>
  <c r="J44" i="7"/>
  <c r="J40" i="7"/>
  <c r="J36" i="7"/>
  <c r="J32" i="7"/>
  <c r="J28" i="7"/>
  <c r="J24" i="7"/>
  <c r="J13" i="7"/>
  <c r="J19" i="7"/>
  <c r="J15" i="7"/>
  <c r="J17" i="7"/>
  <c r="J67" i="7"/>
  <c r="J18" i="7"/>
  <c r="J14" i="7"/>
  <c r="J68" i="7"/>
  <c r="J20" i="7"/>
  <c r="J16" i="7"/>
  <c r="J12" i="7"/>
  <c r="J9" i="7" s="1"/>
  <c r="I59" i="2" l="1"/>
  <c r="I60" i="2"/>
  <c r="I61" i="2"/>
  <c r="I62" i="2"/>
  <c r="I63" i="2"/>
  <c r="I64" i="2"/>
  <c r="I65" i="2"/>
  <c r="I66" i="2"/>
  <c r="I67" i="2"/>
  <c r="I68" i="2"/>
  <c r="I70" i="2"/>
  <c r="I71" i="2"/>
  <c r="I51" i="2" l="1"/>
  <c r="I52" i="2"/>
  <c r="I53" i="2"/>
  <c r="I54" i="2"/>
  <c r="I55" i="2"/>
  <c r="I56" i="2"/>
  <c r="I57" i="2"/>
  <c r="I58" i="2"/>
  <c r="I44" i="2" l="1"/>
  <c r="I45" i="2"/>
  <c r="I46" i="2"/>
  <c r="I47" i="2"/>
  <c r="I48" i="2"/>
  <c r="I49" i="2"/>
  <c r="I50" i="2"/>
  <c r="I11" i="2" l="1"/>
  <c r="E12" i="2"/>
  <c r="E13" i="2"/>
  <c r="I13" i="2"/>
  <c r="I14" i="2"/>
  <c r="E15" i="2"/>
  <c r="I15" i="2"/>
  <c r="E16" i="2"/>
  <c r="I16" i="2"/>
  <c r="E17" i="2"/>
  <c r="I17" i="2"/>
  <c r="E18" i="2"/>
  <c r="I18" i="2"/>
  <c r="E19" i="2"/>
  <c r="I19" i="2"/>
  <c r="E20" i="2"/>
  <c r="I20" i="2"/>
  <c r="E21" i="2"/>
  <c r="I21" i="2"/>
  <c r="E22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P11" i="2" l="1"/>
  <c r="P3" i="2" s="1"/>
  <c r="P8" i="2" s="1"/>
  <c r="P82" i="2" l="1"/>
  <c r="R3" i="2"/>
</calcChain>
</file>

<file path=xl/sharedStrings.xml><?xml version="1.0" encoding="utf-8"?>
<sst xmlns="http://schemas.openxmlformats.org/spreadsheetml/2006/main" count="9422" uniqueCount="2322">
  <si>
    <t>Precio Estimado</t>
  </si>
  <si>
    <t>UNIDAD</t>
  </si>
  <si>
    <t>EMPAQUE X 25</t>
  </si>
  <si>
    <t>GALON</t>
  </si>
  <si>
    <t>EMPAQUE X 50</t>
  </si>
  <si>
    <t>DECENA</t>
  </si>
  <si>
    <t>710600010012</t>
  </si>
  <si>
    <t>ARCHIVADOR DE CARTON CON PALANCA LOMO ANCHO TAMAÑO OFICIO</t>
  </si>
  <si>
    <t>715000440001</t>
  </si>
  <si>
    <t>MOTA PARA PIZARRA ACRILICA</t>
  </si>
  <si>
    <t>716000010001</t>
  </si>
  <si>
    <t>EMPAQUE X 500</t>
  </si>
  <si>
    <t>718500080026</t>
  </si>
  <si>
    <t>GRAPA 26/6 X 5000</t>
  </si>
  <si>
    <t>CANTIDAD</t>
  </si>
  <si>
    <t>TOTAL</t>
  </si>
  <si>
    <t>OBSERVACIONES</t>
  </si>
  <si>
    <t>CODIGO INTERNO</t>
  </si>
  <si>
    <t>CATALOGO SIGA</t>
  </si>
  <si>
    <t>Unidad
de medida</t>
  </si>
  <si>
    <t>DESCRIPCIÓN</t>
  </si>
  <si>
    <t>CODIGO</t>
  </si>
  <si>
    <t>NOMBRE DE ITEM</t>
  </si>
  <si>
    <t>PRECIO ESTIMADO</t>
  </si>
  <si>
    <t>KRESO X 1 L</t>
  </si>
  <si>
    <t>CINTA DE PAPEL PARA ENMASCARAR - MASKING TAPE 2 in X 40 yd</t>
  </si>
  <si>
    <t>CORRECTOR LIQUIDO TIPO LAPICERO</t>
  </si>
  <si>
    <t>TIJERA DE METAL DE 5 in CON PUNTA ROMA Y MANGO DE PLASTICO</t>
  </si>
  <si>
    <t>CUCHILLA PARA CORTAR PAPEL 10 mm</t>
  </si>
  <si>
    <t>PLUMON PARA PIZARRA ACRILICA PUNTA GRUESA RECARGABLE COLOR AZUL</t>
  </si>
  <si>
    <t>PLUMON PARA PIZARRA ACRILICA PUNTA GRUESA RECARGABLE COLOR ROJO</t>
  </si>
  <si>
    <t>PLUMON PARA PIZARRA ACRILICA PUNTA GRUESA RECARGABLE COLOR NEGRO</t>
  </si>
  <si>
    <t>PAPEL BOND 75 g  TAMAÑO A4</t>
  </si>
  <si>
    <t>FOLDER MANILA TAMAÑO  A4</t>
  </si>
  <si>
    <t>PLUMON RESALTADOR PUNTA GRUESA BISELADA COLOR AMARILLO</t>
  </si>
  <si>
    <t>133000220009</t>
  </si>
  <si>
    <t>710300160006</t>
  </si>
  <si>
    <t>710600040024</t>
  </si>
  <si>
    <t>711100030005</t>
  </si>
  <si>
    <t>715000230050</t>
  </si>
  <si>
    <t>715000320033</t>
  </si>
  <si>
    <t>716000010002</t>
  </si>
  <si>
    <t>716000010022</t>
  </si>
  <si>
    <t>716000060443</t>
  </si>
  <si>
    <t>716000060540</t>
  </si>
  <si>
    <t>716000060541</t>
  </si>
  <si>
    <t>716000060542</t>
  </si>
  <si>
    <t>717200050227</t>
  </si>
  <si>
    <t>CLASIFICADOR</t>
  </si>
  <si>
    <t>Centro de Costo 
Institucion Educativa</t>
  </si>
  <si>
    <t>Nombres y Apellidos DIRECTOR(e)(a)</t>
  </si>
  <si>
    <t>Codigo Modular</t>
  </si>
  <si>
    <t>JUAN PEREZ PEREZ</t>
  </si>
  <si>
    <t>DISTRITO</t>
  </si>
  <si>
    <t>N°</t>
  </si>
  <si>
    <t>2.3. 1 5. 3 1</t>
  </si>
  <si>
    <t>2.3. 1 3. 1 1</t>
  </si>
  <si>
    <t>2.3. 1 9. 1 2</t>
  </si>
  <si>
    <t>2.3. 1 5. 1 2</t>
  </si>
  <si>
    <t>Correo Electronico</t>
  </si>
  <si>
    <t>Institucion Educativa</t>
  </si>
  <si>
    <t>Nombres y Apellidos del Director</t>
  </si>
  <si>
    <t>Numero de Celular</t>
  </si>
  <si>
    <t>Nº de Alum. Matriculados</t>
  </si>
  <si>
    <t>Nº Docentes</t>
  </si>
  <si>
    <t>Nº de Aulas</t>
  </si>
  <si>
    <t>1. PUNO.</t>
  </si>
  <si>
    <t>2. ACORA.</t>
  </si>
  <si>
    <t>3. AMANTANI.</t>
  </si>
  <si>
    <t>4. ATUNCOLLA.</t>
  </si>
  <si>
    <t>5. CAPACHICA.</t>
  </si>
  <si>
    <t>6. CHUCUITO.</t>
  </si>
  <si>
    <t>7. COATA.</t>
  </si>
  <si>
    <t>8. HUATA.</t>
  </si>
  <si>
    <t>9. MAÑAZO.</t>
  </si>
  <si>
    <t>10. PAUCARCOLLA.</t>
  </si>
  <si>
    <t>11. PICHACANI (Laraqueri).</t>
  </si>
  <si>
    <t>12. PLATERIA.</t>
  </si>
  <si>
    <t>13. SAN ANTONIO (San Antonio de Esquilache).</t>
  </si>
  <si>
    <t>14. TIQUILLACA.</t>
  </si>
  <si>
    <t>15. VILQUE.</t>
  </si>
  <si>
    <t>Aprobado</t>
  </si>
  <si>
    <t>Clasificador de Gasto</t>
  </si>
  <si>
    <t>Codigo Modular del Centro de Costo</t>
  </si>
  <si>
    <t>Distrito</t>
  </si>
  <si>
    <t>Centro Poblado</t>
  </si>
  <si>
    <t>Cód. Mod.</t>
  </si>
  <si>
    <t>Nombre de IE</t>
  </si>
  <si>
    <t>Nivel</t>
  </si>
  <si>
    <t>Modalidad</t>
  </si>
  <si>
    <t>Tipo IE</t>
  </si>
  <si>
    <t>Total  de estudiantes matriculados (*)</t>
  </si>
  <si>
    <t>ACORA</t>
  </si>
  <si>
    <t>CUCHO ESQUEÑA</t>
  </si>
  <si>
    <t xml:space="preserve">Educación Básica Regular      </t>
  </si>
  <si>
    <t xml:space="preserve">A1  - Pública - Sector Educación                                  </t>
  </si>
  <si>
    <t>CULTA</t>
  </si>
  <si>
    <t>2138737</t>
  </si>
  <si>
    <t>2138713</t>
  </si>
  <si>
    <t>VICTORIA</t>
  </si>
  <si>
    <t>SANTA ROSA DE YANAQUE</t>
  </si>
  <si>
    <t>CHILLEROTA</t>
  </si>
  <si>
    <t>2138732</t>
  </si>
  <si>
    <t>JAYU JAYU</t>
  </si>
  <si>
    <t>2130001</t>
  </si>
  <si>
    <t>YANAPATA</t>
  </si>
  <si>
    <t>2130008</t>
  </si>
  <si>
    <t>VILLA SOCCA</t>
  </si>
  <si>
    <t>2043226</t>
  </si>
  <si>
    <t>CARITAMAYA</t>
  </si>
  <si>
    <t>2062923</t>
  </si>
  <si>
    <t>PUTINI</t>
  </si>
  <si>
    <t>2062924</t>
  </si>
  <si>
    <t>MARCA ESQUEÑA</t>
  </si>
  <si>
    <t>HUATACHI CHILA</t>
  </si>
  <si>
    <t>2066304</t>
  </si>
  <si>
    <t>MOCARAYA</t>
  </si>
  <si>
    <t>2057907</t>
  </si>
  <si>
    <t>CHAMCHILLA</t>
  </si>
  <si>
    <t>2058007</t>
  </si>
  <si>
    <t>KALLANCA</t>
  </si>
  <si>
    <t>2058011</t>
  </si>
  <si>
    <t>TUPAC AMARU</t>
  </si>
  <si>
    <t>AMPARANI</t>
  </si>
  <si>
    <t>2058019</t>
  </si>
  <si>
    <t>PARCCOCCOTA</t>
  </si>
  <si>
    <t>2059502</t>
  </si>
  <si>
    <t>SAN MARTIN</t>
  </si>
  <si>
    <t>2059503</t>
  </si>
  <si>
    <t>2059511</t>
  </si>
  <si>
    <t>2059514</t>
  </si>
  <si>
    <t>2059516</t>
  </si>
  <si>
    <t>2059518</t>
  </si>
  <si>
    <t>2059522</t>
  </si>
  <si>
    <t>2060605</t>
  </si>
  <si>
    <t>2060609</t>
  </si>
  <si>
    <t>COLLINI</t>
  </si>
  <si>
    <t>2060611</t>
  </si>
  <si>
    <t>CENTRAL PUKARA</t>
  </si>
  <si>
    <t>2060613</t>
  </si>
  <si>
    <t>MOLINO</t>
  </si>
  <si>
    <t>SAN JOSE DE CALALA</t>
  </si>
  <si>
    <t>SAN CARLOS</t>
  </si>
  <si>
    <t>2060618</t>
  </si>
  <si>
    <t>YUNGUYO CHAMACUTA</t>
  </si>
  <si>
    <t>2060621</t>
  </si>
  <si>
    <t>CHANCACHI</t>
  </si>
  <si>
    <t>2060629</t>
  </si>
  <si>
    <t>ANOCARIRE</t>
  </si>
  <si>
    <t>2061407</t>
  </si>
  <si>
    <t>MARQUIRE</t>
  </si>
  <si>
    <t>2061408</t>
  </si>
  <si>
    <t>HUANTACACHI CHILA</t>
  </si>
  <si>
    <t>KENACO</t>
  </si>
  <si>
    <t>2061417</t>
  </si>
  <si>
    <t>MOLLOCO</t>
  </si>
  <si>
    <t>2062907</t>
  </si>
  <si>
    <t>2062910</t>
  </si>
  <si>
    <t>2062912</t>
  </si>
  <si>
    <t>CCACCA</t>
  </si>
  <si>
    <t>2062915</t>
  </si>
  <si>
    <t>ISCATA</t>
  </si>
  <si>
    <t>1710664</t>
  </si>
  <si>
    <t>ISCACHURO</t>
  </si>
  <si>
    <t>1710672</t>
  </si>
  <si>
    <t>1746254</t>
  </si>
  <si>
    <t>TOTORANI</t>
  </si>
  <si>
    <t>1621176</t>
  </si>
  <si>
    <t>PIRCO</t>
  </si>
  <si>
    <t>1621184</t>
  </si>
  <si>
    <t>1621218</t>
  </si>
  <si>
    <t>THUNCO</t>
  </si>
  <si>
    <t>1621291</t>
  </si>
  <si>
    <t>1621358</t>
  </si>
  <si>
    <t>CCACCALLACA</t>
  </si>
  <si>
    <t>1623628</t>
  </si>
  <si>
    <t>TUNQUIPA</t>
  </si>
  <si>
    <t>1621648</t>
  </si>
  <si>
    <t>HUARCANTINQUIHUI</t>
  </si>
  <si>
    <t>1621655</t>
  </si>
  <si>
    <t>IMATA</t>
  </si>
  <si>
    <t>1621663</t>
  </si>
  <si>
    <t>JACHACACHI</t>
  </si>
  <si>
    <t>1621671</t>
  </si>
  <si>
    <t>CHAJANA</t>
  </si>
  <si>
    <t>1621382</t>
  </si>
  <si>
    <t>AGUAS CALIENTES</t>
  </si>
  <si>
    <t>1621408</t>
  </si>
  <si>
    <t>PARAPICHUZA</t>
  </si>
  <si>
    <t>1621523</t>
  </si>
  <si>
    <t>QUENAFAJA</t>
  </si>
  <si>
    <t>1655042</t>
  </si>
  <si>
    <t>COCOSANI</t>
  </si>
  <si>
    <t>1654946</t>
  </si>
  <si>
    <t>CCOPAMAYA</t>
  </si>
  <si>
    <t>1654953</t>
  </si>
  <si>
    <t>ISCAHUINCHOCA</t>
  </si>
  <si>
    <t>1654961</t>
  </si>
  <si>
    <t>CIUDAD NUEVA</t>
  </si>
  <si>
    <t>1662394</t>
  </si>
  <si>
    <t>HUAÑASCURO</t>
  </si>
  <si>
    <t>1679323</t>
  </si>
  <si>
    <t>1569698</t>
  </si>
  <si>
    <t>QUELCA</t>
  </si>
  <si>
    <t>1569714</t>
  </si>
  <si>
    <t>1569722</t>
  </si>
  <si>
    <t>THUNUHUAYA</t>
  </si>
  <si>
    <t>1556463</t>
  </si>
  <si>
    <t>1556307</t>
  </si>
  <si>
    <t>1556331</t>
  </si>
  <si>
    <t>JACHA HUINCHOCA</t>
  </si>
  <si>
    <t>1556349</t>
  </si>
  <si>
    <t>1556380</t>
  </si>
  <si>
    <t>CHUSAMARCA</t>
  </si>
  <si>
    <t>3870430</t>
  </si>
  <si>
    <t>3870432</t>
  </si>
  <si>
    <t>2 DE MAYO</t>
  </si>
  <si>
    <t>HUILACAYA</t>
  </si>
  <si>
    <t>3870435</t>
  </si>
  <si>
    <t>CUSINI</t>
  </si>
  <si>
    <t>3916593</t>
  </si>
  <si>
    <t>ANCCACCA</t>
  </si>
  <si>
    <t>3916589</t>
  </si>
  <si>
    <t>0539254</t>
  </si>
  <si>
    <t>SACUYO</t>
  </si>
  <si>
    <t>0229641</t>
  </si>
  <si>
    <t>0229542</t>
  </si>
  <si>
    <t>0799437</t>
  </si>
  <si>
    <t>CHALLOCOLLO</t>
  </si>
  <si>
    <t>1470913</t>
  </si>
  <si>
    <t>1470939</t>
  </si>
  <si>
    <t>1470947</t>
  </si>
  <si>
    <t>1470962</t>
  </si>
  <si>
    <t>AYRUMAS CARUMAS</t>
  </si>
  <si>
    <t>1470871</t>
  </si>
  <si>
    <t>JILATAMARCA</t>
  </si>
  <si>
    <t>1414721</t>
  </si>
  <si>
    <t>AMANTANI</t>
  </si>
  <si>
    <t>HUAILLANOPAMPA</t>
  </si>
  <si>
    <t>3884998</t>
  </si>
  <si>
    <t>INCATIANA</t>
  </si>
  <si>
    <t>1621531</t>
  </si>
  <si>
    <t>VILLA ORINOJON</t>
  </si>
  <si>
    <t>1621481</t>
  </si>
  <si>
    <t>1621317</t>
  </si>
  <si>
    <t>OCCOSUYO</t>
  </si>
  <si>
    <t>1621192</t>
  </si>
  <si>
    <t>COLQUECACHI</t>
  </si>
  <si>
    <t>2044001</t>
  </si>
  <si>
    <t>SANCAYUNI</t>
  </si>
  <si>
    <t>2044701</t>
  </si>
  <si>
    <t>ESTANCIA TAQUILE</t>
  </si>
  <si>
    <t>2044702</t>
  </si>
  <si>
    <t>SANTA ROSA</t>
  </si>
  <si>
    <t>1470954</t>
  </si>
  <si>
    <t>1470996</t>
  </si>
  <si>
    <t>TAQUILE</t>
  </si>
  <si>
    <t>1025352</t>
  </si>
  <si>
    <t>ATUNCOLLA</t>
  </si>
  <si>
    <t>YANAMOCCO</t>
  </si>
  <si>
    <t>2051503</t>
  </si>
  <si>
    <t>TICANI PAMPA</t>
  </si>
  <si>
    <t>2051504</t>
  </si>
  <si>
    <t>LLULLUCHANI</t>
  </si>
  <si>
    <t>2051505</t>
  </si>
  <si>
    <t>JURIA</t>
  </si>
  <si>
    <t>2053802</t>
  </si>
  <si>
    <t>BUENAVISTA</t>
  </si>
  <si>
    <t>2053819</t>
  </si>
  <si>
    <t>JIPA GRANDE Y CHICO</t>
  </si>
  <si>
    <t>CAYLLACUCHO</t>
  </si>
  <si>
    <t>2053829</t>
  </si>
  <si>
    <t>CACSI UKU</t>
  </si>
  <si>
    <t>2053830</t>
  </si>
  <si>
    <t>ALI GRANDE</t>
  </si>
  <si>
    <t>2053831</t>
  </si>
  <si>
    <t>SANTA BARBARA</t>
  </si>
  <si>
    <t>2053832</t>
  </si>
  <si>
    <t>SANTA CRUZ</t>
  </si>
  <si>
    <t>PATACANCHA</t>
  </si>
  <si>
    <t>1746262</t>
  </si>
  <si>
    <t>LLUNGO</t>
  </si>
  <si>
    <t>1621283</t>
  </si>
  <si>
    <t>ULLAGACHI</t>
  </si>
  <si>
    <t>1621606</t>
  </si>
  <si>
    <t>1654979</t>
  </si>
  <si>
    <t>SAN JOSE PRINCIPIO</t>
  </si>
  <si>
    <t>1654987</t>
  </si>
  <si>
    <t>1556273</t>
  </si>
  <si>
    <t>3916599</t>
  </si>
  <si>
    <t>1023209</t>
  </si>
  <si>
    <t>SAN JERONIMO DE HULLAGACHI</t>
  </si>
  <si>
    <t>1471002</t>
  </si>
  <si>
    <t>MORO</t>
  </si>
  <si>
    <t>1470988</t>
  </si>
  <si>
    <t>CAPACHICA</t>
  </si>
  <si>
    <t>CAPANO</t>
  </si>
  <si>
    <t>3870439</t>
  </si>
  <si>
    <t>SIALE</t>
  </si>
  <si>
    <t>3885212</t>
  </si>
  <si>
    <t>JAJANRA</t>
  </si>
  <si>
    <t>1621689</t>
  </si>
  <si>
    <t>ISAÑURA</t>
  </si>
  <si>
    <t>1621614</t>
  </si>
  <si>
    <t>CCOTOS</t>
  </si>
  <si>
    <t>1621507</t>
  </si>
  <si>
    <t>1621390</t>
  </si>
  <si>
    <t>HILATA</t>
  </si>
  <si>
    <t>1621424</t>
  </si>
  <si>
    <t>TANTEON</t>
  </si>
  <si>
    <t>1621457</t>
  </si>
  <si>
    <t>ESCALLANI</t>
  </si>
  <si>
    <t>1621465</t>
  </si>
  <si>
    <t>SANTA MARIA</t>
  </si>
  <si>
    <t>1623610</t>
  </si>
  <si>
    <t>COLLPA</t>
  </si>
  <si>
    <t>1621366</t>
  </si>
  <si>
    <t>LLACHON</t>
  </si>
  <si>
    <t>1621374</t>
  </si>
  <si>
    <t>2032512</t>
  </si>
  <si>
    <t>2032513</t>
  </si>
  <si>
    <t>2032515</t>
  </si>
  <si>
    <t>CCOLLPA</t>
  </si>
  <si>
    <t>2032516</t>
  </si>
  <si>
    <t>2032518</t>
  </si>
  <si>
    <t>2032521</t>
  </si>
  <si>
    <t>2032523</t>
  </si>
  <si>
    <t>YAPURA</t>
  </si>
  <si>
    <t>2032524</t>
  </si>
  <si>
    <t>SILACACHI</t>
  </si>
  <si>
    <t>2049602</t>
  </si>
  <si>
    <t>2049604</t>
  </si>
  <si>
    <t>SAN CRISTOBAL</t>
  </si>
  <si>
    <t>2049614</t>
  </si>
  <si>
    <t>SAN SALVADOR</t>
  </si>
  <si>
    <t>2050002</t>
  </si>
  <si>
    <t>2050007</t>
  </si>
  <si>
    <t>PARAMIS CHICO</t>
  </si>
  <si>
    <t>2050009</t>
  </si>
  <si>
    <t>CHILLORA</t>
  </si>
  <si>
    <t>2050701</t>
  </si>
  <si>
    <t>CARMEN</t>
  </si>
  <si>
    <t>3917314</t>
  </si>
  <si>
    <t>CHAPA</t>
  </si>
  <si>
    <t>1470921</t>
  </si>
  <si>
    <t>1470897</t>
  </si>
  <si>
    <t>1023282</t>
  </si>
  <si>
    <t>1023324</t>
  </si>
  <si>
    <t>1025717</t>
  </si>
  <si>
    <t>CHUCUITO</t>
  </si>
  <si>
    <t>ICHU</t>
  </si>
  <si>
    <t>ICHU RAYA</t>
  </si>
  <si>
    <t>2070501</t>
  </si>
  <si>
    <t>CAMATA</t>
  </si>
  <si>
    <t>2070505</t>
  </si>
  <si>
    <t>PUCANI</t>
  </si>
  <si>
    <t>2067112</t>
  </si>
  <si>
    <t>TAJQUINA</t>
  </si>
  <si>
    <t>2067113</t>
  </si>
  <si>
    <t>CUSIPATA</t>
  </si>
  <si>
    <t>2067801</t>
  </si>
  <si>
    <t>BARCO</t>
  </si>
  <si>
    <t>CHINCHERA</t>
  </si>
  <si>
    <t>2067805</t>
  </si>
  <si>
    <t>PALLALLA</t>
  </si>
  <si>
    <t>2067826</t>
  </si>
  <si>
    <t>HUANCARANE</t>
  </si>
  <si>
    <t>2067831</t>
  </si>
  <si>
    <t>CONCACHI</t>
  </si>
  <si>
    <t>2068602</t>
  </si>
  <si>
    <t>2068603</t>
  </si>
  <si>
    <t>2063701</t>
  </si>
  <si>
    <t>2063706</t>
  </si>
  <si>
    <t>INQUINCHU</t>
  </si>
  <si>
    <t>PERKA</t>
  </si>
  <si>
    <t>2063726</t>
  </si>
  <si>
    <t>POTOJANI GRANDE</t>
  </si>
  <si>
    <t>2068608</t>
  </si>
  <si>
    <t>POTOJANI CHICO</t>
  </si>
  <si>
    <t>2068610</t>
  </si>
  <si>
    <t>PATOJANI GRANDE</t>
  </si>
  <si>
    <t>2068615</t>
  </si>
  <si>
    <t>2070516</t>
  </si>
  <si>
    <t>2070518</t>
  </si>
  <si>
    <t>COCHIRAYA</t>
  </si>
  <si>
    <t>1621309</t>
  </si>
  <si>
    <t>1621267</t>
  </si>
  <si>
    <t>LUQUINA GRANDE</t>
  </si>
  <si>
    <t>1621242</t>
  </si>
  <si>
    <t>INCHUPALLA</t>
  </si>
  <si>
    <t>1621168</t>
  </si>
  <si>
    <t>TACASAYA</t>
  </si>
  <si>
    <t>1621697</t>
  </si>
  <si>
    <t>LUQUINA CHICO</t>
  </si>
  <si>
    <t>1556372</t>
  </si>
  <si>
    <t>PARINA</t>
  </si>
  <si>
    <t>1556406</t>
  </si>
  <si>
    <t>HUAIRAPATA</t>
  </si>
  <si>
    <t>PIRAPI</t>
  </si>
  <si>
    <t>3916576</t>
  </si>
  <si>
    <t>1025725</t>
  </si>
  <si>
    <t>CARINA</t>
  </si>
  <si>
    <t>1023449</t>
  </si>
  <si>
    <t>0229666</t>
  </si>
  <si>
    <t>1525583</t>
  </si>
  <si>
    <t>COATA</t>
  </si>
  <si>
    <t>ALMOZANCHE</t>
  </si>
  <si>
    <t>3884999</t>
  </si>
  <si>
    <t>1556414</t>
  </si>
  <si>
    <t>1556422</t>
  </si>
  <si>
    <t>SANTA CRUZ DE CAPARA</t>
  </si>
  <si>
    <t>1556448</t>
  </si>
  <si>
    <t>SUCASCO</t>
  </si>
  <si>
    <t>1556455</t>
  </si>
  <si>
    <t>CANDILE</t>
  </si>
  <si>
    <t>1556299</t>
  </si>
  <si>
    <t>JOCHI SAN FRANCISCO</t>
  </si>
  <si>
    <t>1556356</t>
  </si>
  <si>
    <t>LLUCO CENTRAL</t>
  </si>
  <si>
    <t>1556364</t>
  </si>
  <si>
    <t>ANGEL CARATA</t>
  </si>
  <si>
    <t>1556265</t>
  </si>
  <si>
    <t>UQUISILLA</t>
  </si>
  <si>
    <t>1621580</t>
  </si>
  <si>
    <t>LLACHAHUI</t>
  </si>
  <si>
    <t>1621416</t>
  </si>
  <si>
    <t>COLLANA LOJERA</t>
  </si>
  <si>
    <t>1621499</t>
  </si>
  <si>
    <t>CARATA</t>
  </si>
  <si>
    <t>1626795</t>
  </si>
  <si>
    <t>SANTIAGO SORAZA</t>
  </si>
  <si>
    <t>1626803</t>
  </si>
  <si>
    <t>2048118</t>
  </si>
  <si>
    <t>TARIZANI</t>
  </si>
  <si>
    <t>2048120</t>
  </si>
  <si>
    <t>POJSIN CARATA</t>
  </si>
  <si>
    <t>PUTUCUNI PATA</t>
  </si>
  <si>
    <t>2048828</t>
  </si>
  <si>
    <t>2048829</t>
  </si>
  <si>
    <t>SORAZA</t>
  </si>
  <si>
    <t>2048831</t>
  </si>
  <si>
    <t>3917319</t>
  </si>
  <si>
    <t>LLUCO</t>
  </si>
  <si>
    <t>3917316</t>
  </si>
  <si>
    <t>MUNOS</t>
  </si>
  <si>
    <t>3926415</t>
  </si>
  <si>
    <t>0229617</t>
  </si>
  <si>
    <t>1025477</t>
  </si>
  <si>
    <t>HUATA</t>
  </si>
  <si>
    <t>YASIN</t>
  </si>
  <si>
    <t>CHINCHERPAMPA</t>
  </si>
  <si>
    <t>FAON</t>
  </si>
  <si>
    <t>2047312</t>
  </si>
  <si>
    <t>QUIVILLACA</t>
  </si>
  <si>
    <t>2047313</t>
  </si>
  <si>
    <t>PAMPA YASIN</t>
  </si>
  <si>
    <t>1621564</t>
  </si>
  <si>
    <t>1654995</t>
  </si>
  <si>
    <t>1655000</t>
  </si>
  <si>
    <t>1658921</t>
  </si>
  <si>
    <t>HUATTA</t>
  </si>
  <si>
    <t>0487348</t>
  </si>
  <si>
    <t>MAÑAZO</t>
  </si>
  <si>
    <t>ALTO ALIANZA</t>
  </si>
  <si>
    <t>1655018</t>
  </si>
  <si>
    <t>1679331</t>
  </si>
  <si>
    <t>1621572</t>
  </si>
  <si>
    <t>1621630</t>
  </si>
  <si>
    <t>HUILAMOCCO</t>
  </si>
  <si>
    <t>1621234</t>
  </si>
  <si>
    <t>CHARAMAYA</t>
  </si>
  <si>
    <t>1556315</t>
  </si>
  <si>
    <t>COLLPANI</t>
  </si>
  <si>
    <t>2040801</t>
  </si>
  <si>
    <t>ESTACACHI</t>
  </si>
  <si>
    <t>2040803</t>
  </si>
  <si>
    <t>CONAVIRI</t>
  </si>
  <si>
    <t>2040810</t>
  </si>
  <si>
    <t>AÑAZANI</t>
  </si>
  <si>
    <t>2040811</t>
  </si>
  <si>
    <t>2041620</t>
  </si>
  <si>
    <t>JAHUASQUIPA</t>
  </si>
  <si>
    <t>2041625</t>
  </si>
  <si>
    <t>HACIENDA CANLLACCOLLO</t>
  </si>
  <si>
    <t>2041626</t>
  </si>
  <si>
    <t>2041627</t>
  </si>
  <si>
    <t>3917320</t>
  </si>
  <si>
    <t>0229690</t>
  </si>
  <si>
    <t>CARI CARI</t>
  </si>
  <si>
    <t>1470905</t>
  </si>
  <si>
    <t>PAUCARCOLLA</t>
  </si>
  <si>
    <t>ANEXO CORTE</t>
  </si>
  <si>
    <t>2052313</t>
  </si>
  <si>
    <t>CHULLARA</t>
  </si>
  <si>
    <t>2052316</t>
  </si>
  <si>
    <t>ILPAMAYO PATA</t>
  </si>
  <si>
    <t>2052318</t>
  </si>
  <si>
    <t>CANCHARANI</t>
  </si>
  <si>
    <t>1621150</t>
  </si>
  <si>
    <t>CUPE</t>
  </si>
  <si>
    <t>1621325</t>
  </si>
  <si>
    <t>ANTONIANI</t>
  </si>
  <si>
    <t>1621333</t>
  </si>
  <si>
    <t>YANICO / TITILE</t>
  </si>
  <si>
    <t>1621556</t>
  </si>
  <si>
    <t>CORTE ESTACION</t>
  </si>
  <si>
    <t>1621473</t>
  </si>
  <si>
    <t>3917321</t>
  </si>
  <si>
    <t>0513192</t>
  </si>
  <si>
    <t>COLLANA</t>
  </si>
  <si>
    <t>1023803</t>
  </si>
  <si>
    <t>PICHACANI</t>
  </si>
  <si>
    <t>JATUCACHI</t>
  </si>
  <si>
    <t>1584846</t>
  </si>
  <si>
    <t>ANTAJAHUI</t>
  </si>
  <si>
    <t>2055603</t>
  </si>
  <si>
    <t>CHUNCARA</t>
  </si>
  <si>
    <t>ÑUÑUMARCA</t>
  </si>
  <si>
    <t>2055605</t>
  </si>
  <si>
    <t>SUPUCACHI</t>
  </si>
  <si>
    <t>2055608</t>
  </si>
  <si>
    <t>2056419</t>
  </si>
  <si>
    <t>SOQUESANI</t>
  </si>
  <si>
    <t>2056421</t>
  </si>
  <si>
    <t>CATACORANI</t>
  </si>
  <si>
    <t>2056424</t>
  </si>
  <si>
    <t>AQUECHIA</t>
  </si>
  <si>
    <t>2057202</t>
  </si>
  <si>
    <t>LORIPONGO</t>
  </si>
  <si>
    <t>2057205</t>
  </si>
  <si>
    <t>CARUCAYA</t>
  </si>
  <si>
    <t>2057207</t>
  </si>
  <si>
    <t>NAZAPARCO</t>
  </si>
  <si>
    <t>2057208</t>
  </si>
  <si>
    <t>ANGOSTURA</t>
  </si>
  <si>
    <t>CUTIMBO</t>
  </si>
  <si>
    <t>2057211</t>
  </si>
  <si>
    <t>ISCA SOQUESANI</t>
  </si>
  <si>
    <t>2057220</t>
  </si>
  <si>
    <t>ARBOLEDA</t>
  </si>
  <si>
    <t>1710680</t>
  </si>
  <si>
    <t>3870446</t>
  </si>
  <si>
    <t>3870447</t>
  </si>
  <si>
    <t>TOLAMARCA</t>
  </si>
  <si>
    <t>3870448</t>
  </si>
  <si>
    <t>HACIENDA VILUYO</t>
  </si>
  <si>
    <t>3917323</t>
  </si>
  <si>
    <t>MALLKOAMAYO</t>
  </si>
  <si>
    <t>3916579</t>
  </si>
  <si>
    <t>1025568</t>
  </si>
  <si>
    <t>HUARIJUYO</t>
  </si>
  <si>
    <t>1372853</t>
  </si>
  <si>
    <t>0539858</t>
  </si>
  <si>
    <t>LARAQUERI</t>
  </si>
  <si>
    <t>0474627</t>
  </si>
  <si>
    <t>ANCACCA</t>
  </si>
  <si>
    <t>1470863</t>
  </si>
  <si>
    <t>PLATERIA</t>
  </si>
  <si>
    <t>RINCONADA</t>
  </si>
  <si>
    <t>2064501</t>
  </si>
  <si>
    <t>TITILACA</t>
  </si>
  <si>
    <t>2064506</t>
  </si>
  <si>
    <t>HUENCALLA</t>
  </si>
  <si>
    <t>2064507</t>
  </si>
  <si>
    <t>JACHA TITILACA</t>
  </si>
  <si>
    <t>2064508</t>
  </si>
  <si>
    <t>TORASAYA</t>
  </si>
  <si>
    <t>2064510</t>
  </si>
  <si>
    <t>2064511</t>
  </si>
  <si>
    <t>PERCA</t>
  </si>
  <si>
    <t>2064518</t>
  </si>
  <si>
    <t>LACCONI</t>
  </si>
  <si>
    <t>PATOJANI CHICO</t>
  </si>
  <si>
    <t>2068607</t>
  </si>
  <si>
    <t>1556281</t>
  </si>
  <si>
    <t>1621713</t>
  </si>
  <si>
    <t>SIHUECANI</t>
  </si>
  <si>
    <t>1621226</t>
  </si>
  <si>
    <t>CHILATA</t>
  </si>
  <si>
    <t>1679349</t>
  </si>
  <si>
    <t>PHUTINI</t>
  </si>
  <si>
    <t>3922313</t>
  </si>
  <si>
    <t>AÑO CALLEJON</t>
  </si>
  <si>
    <t>1470889</t>
  </si>
  <si>
    <t>0501338</t>
  </si>
  <si>
    <t>CCOTA</t>
  </si>
  <si>
    <t>0229625</t>
  </si>
  <si>
    <t>CAMACANI</t>
  </si>
  <si>
    <t>0229740</t>
  </si>
  <si>
    <t>PUNO</t>
  </si>
  <si>
    <t>1679356</t>
  </si>
  <si>
    <t>VALLECITO</t>
  </si>
  <si>
    <t>1679364</t>
  </si>
  <si>
    <t>MANTO</t>
  </si>
  <si>
    <t>1679372</t>
  </si>
  <si>
    <t>CHIMU</t>
  </si>
  <si>
    <t>1679398</t>
  </si>
  <si>
    <t>ISLA CCAPI LOS UROS</t>
  </si>
  <si>
    <t>1655026</t>
  </si>
  <si>
    <t>MACHALLATA</t>
  </si>
  <si>
    <t>1659788</t>
  </si>
  <si>
    <t>1621143</t>
  </si>
  <si>
    <t>AZIRUNI</t>
  </si>
  <si>
    <t>1556323</t>
  </si>
  <si>
    <t>MANTO NUEVA ESPERANZA</t>
  </si>
  <si>
    <t>1556398</t>
  </si>
  <si>
    <t>1556257</t>
  </si>
  <si>
    <t>VILLA COPA CABANA</t>
  </si>
  <si>
    <t>1571462</t>
  </si>
  <si>
    <t>ALTO PUNO</t>
  </si>
  <si>
    <t>1578483</t>
  </si>
  <si>
    <t>2138708</t>
  </si>
  <si>
    <t>BELLAVISTA</t>
  </si>
  <si>
    <t>2033301</t>
  </si>
  <si>
    <t>PORTEÑO</t>
  </si>
  <si>
    <t>2033304</t>
  </si>
  <si>
    <t>2033308</t>
  </si>
  <si>
    <t>2033309</t>
  </si>
  <si>
    <t>2033311</t>
  </si>
  <si>
    <t>2033313</t>
  </si>
  <si>
    <t>2033317</t>
  </si>
  <si>
    <t>2033318</t>
  </si>
  <si>
    <t>2033319</t>
  </si>
  <si>
    <t>MANTO CENTRAL</t>
  </si>
  <si>
    <t>2033321</t>
  </si>
  <si>
    <t>OJHERANI</t>
  </si>
  <si>
    <t>2034101</t>
  </si>
  <si>
    <t>2034102</t>
  </si>
  <si>
    <t>RANCHO PUNCO - SALCEDO</t>
  </si>
  <si>
    <t>2034103</t>
  </si>
  <si>
    <t>JAYLLIHUAYA</t>
  </si>
  <si>
    <t>2034105</t>
  </si>
  <si>
    <t>2034110</t>
  </si>
  <si>
    <t>2034111</t>
  </si>
  <si>
    <t>2034113</t>
  </si>
  <si>
    <t>LAYKAKOTA</t>
  </si>
  <si>
    <t>2034801</t>
  </si>
  <si>
    <t>8 DE OCTUBRE</t>
  </si>
  <si>
    <t>2034802</t>
  </si>
  <si>
    <t>RICARDO PALMA</t>
  </si>
  <si>
    <t>2034803</t>
  </si>
  <si>
    <t>MANTO NORTE</t>
  </si>
  <si>
    <t>2034807</t>
  </si>
  <si>
    <t>VILLA SANTA ROSA</t>
  </si>
  <si>
    <t>2034810</t>
  </si>
  <si>
    <t>2034811</t>
  </si>
  <si>
    <t>LEONCIO PRADO</t>
  </si>
  <si>
    <t>2034812</t>
  </si>
  <si>
    <t>2035106</t>
  </si>
  <si>
    <t>2035107</t>
  </si>
  <si>
    <t>2035801</t>
  </si>
  <si>
    <t>2035802</t>
  </si>
  <si>
    <t>2035809</t>
  </si>
  <si>
    <t>2035812</t>
  </si>
  <si>
    <t>2035813</t>
  </si>
  <si>
    <t>2035817</t>
  </si>
  <si>
    <t>URUS CHULLUNI</t>
  </si>
  <si>
    <t>2035818</t>
  </si>
  <si>
    <t>2036602</t>
  </si>
  <si>
    <t>ALTO HUASCAR</t>
  </si>
  <si>
    <t>2036603</t>
  </si>
  <si>
    <t>ANDRES AVELINO CACERES</t>
  </si>
  <si>
    <t>2036605</t>
  </si>
  <si>
    <t>SALCEDO TEPRO</t>
  </si>
  <si>
    <t>2036607</t>
  </si>
  <si>
    <t>2036609</t>
  </si>
  <si>
    <t>2036611</t>
  </si>
  <si>
    <t>CHANU CHANU</t>
  </si>
  <si>
    <t>2036613</t>
  </si>
  <si>
    <t>2036615</t>
  </si>
  <si>
    <t>PIURA PIURANI</t>
  </si>
  <si>
    <t>2036617</t>
  </si>
  <si>
    <t>CHANU CHANU ETAPA 1</t>
  </si>
  <si>
    <t>2036618</t>
  </si>
  <si>
    <t>UROS CHULLUNI</t>
  </si>
  <si>
    <t>2036619</t>
  </si>
  <si>
    <t>2037402</t>
  </si>
  <si>
    <t>TUNUHUIRI</t>
  </si>
  <si>
    <t>2037404</t>
  </si>
  <si>
    <t>2037409</t>
  </si>
  <si>
    <t>2037434</t>
  </si>
  <si>
    <t>2038209</t>
  </si>
  <si>
    <t>INDEPENDENCIA</t>
  </si>
  <si>
    <t>2038213</t>
  </si>
  <si>
    <t>2038915</t>
  </si>
  <si>
    <t>2038919</t>
  </si>
  <si>
    <t>4 DE NOVIEMBRE</t>
  </si>
  <si>
    <t>2038920</t>
  </si>
  <si>
    <t>2038922</t>
  </si>
  <si>
    <t>2038929</t>
  </si>
  <si>
    <t>2039001</t>
  </si>
  <si>
    <t>2039002</t>
  </si>
  <si>
    <t>2039003</t>
  </si>
  <si>
    <t>2039004</t>
  </si>
  <si>
    <t>2039007</t>
  </si>
  <si>
    <t>2039008</t>
  </si>
  <si>
    <t>SALCEDO</t>
  </si>
  <si>
    <t>2039016</t>
  </si>
  <si>
    <t>2039018</t>
  </si>
  <si>
    <t>2039021</t>
  </si>
  <si>
    <t>2039023</t>
  </si>
  <si>
    <t>2039703</t>
  </si>
  <si>
    <t>MI PERU</t>
  </si>
  <si>
    <t>1746270</t>
  </si>
  <si>
    <t>1746288</t>
  </si>
  <si>
    <t>1746296</t>
  </si>
  <si>
    <t>SAN ANTONIO</t>
  </si>
  <si>
    <t>3870420</t>
  </si>
  <si>
    <t>3870421</t>
  </si>
  <si>
    <t>3870422</t>
  </si>
  <si>
    <t>ALTO SANTA ROSA</t>
  </si>
  <si>
    <t>3870423</t>
  </si>
  <si>
    <t>3884995</t>
  </si>
  <si>
    <t>3922319</t>
  </si>
  <si>
    <t>3922320</t>
  </si>
  <si>
    <t>HUERTA HUARAYA</t>
  </si>
  <si>
    <t>3922322</t>
  </si>
  <si>
    <t>3922323</t>
  </si>
  <si>
    <t>3922324</t>
  </si>
  <si>
    <t>3922328</t>
  </si>
  <si>
    <t>3922310</t>
  </si>
  <si>
    <t>3922311</t>
  </si>
  <si>
    <t>ALTO BELLAVISTA</t>
  </si>
  <si>
    <t>3922312</t>
  </si>
  <si>
    <t>3924642</t>
  </si>
  <si>
    <t>3924643</t>
  </si>
  <si>
    <t>3916575</t>
  </si>
  <si>
    <t>MIRAFLORES</t>
  </si>
  <si>
    <t>3916563</t>
  </si>
  <si>
    <t>3916572</t>
  </si>
  <si>
    <t>HACIENDA COLLACACHI</t>
  </si>
  <si>
    <t>0229633</t>
  </si>
  <si>
    <t>0229559</t>
  </si>
  <si>
    <t>0229567</t>
  </si>
  <si>
    <t>0229575</t>
  </si>
  <si>
    <t>0229674</t>
  </si>
  <si>
    <t>0229682</t>
  </si>
  <si>
    <t>0229526</t>
  </si>
  <si>
    <t>0229534</t>
  </si>
  <si>
    <t>0114332</t>
  </si>
  <si>
    <t>0506733</t>
  </si>
  <si>
    <t>CHACARILLA DEL LAGO</t>
  </si>
  <si>
    <t>0474353</t>
  </si>
  <si>
    <t>0539353</t>
  </si>
  <si>
    <t>0539056</t>
  </si>
  <si>
    <t>0520130</t>
  </si>
  <si>
    <t>0506832</t>
  </si>
  <si>
    <t>CIUDAD UNIVERSITARIA</t>
  </si>
  <si>
    <t>0506931</t>
  </si>
  <si>
    <t>0548610</t>
  </si>
  <si>
    <t>MAGISTERIAL</t>
  </si>
  <si>
    <t>0548511</t>
  </si>
  <si>
    <t>0574913</t>
  </si>
  <si>
    <t>0574970</t>
  </si>
  <si>
    <t>0701482</t>
  </si>
  <si>
    <t>TORRES SAN CARLOS</t>
  </si>
  <si>
    <t>0701490</t>
  </si>
  <si>
    <t>0701508</t>
  </si>
  <si>
    <t>0706507</t>
  </si>
  <si>
    <t>0660258</t>
  </si>
  <si>
    <t>0618363</t>
  </si>
  <si>
    <t>SANTIAGO CHEJONA</t>
  </si>
  <si>
    <t>0618389</t>
  </si>
  <si>
    <t>0618397</t>
  </si>
  <si>
    <t>0618405</t>
  </si>
  <si>
    <t>BARRIO LLAVINI</t>
  </si>
  <si>
    <t>0618371</t>
  </si>
  <si>
    <t>1154426</t>
  </si>
  <si>
    <t>1025576</t>
  </si>
  <si>
    <t>1023431</t>
  </si>
  <si>
    <t>LOS ANDES</t>
  </si>
  <si>
    <t>1023357</t>
  </si>
  <si>
    <t>VILLA DEL LAGO</t>
  </si>
  <si>
    <t>1023316</t>
  </si>
  <si>
    <t>1023274</t>
  </si>
  <si>
    <t>1023399</t>
  </si>
  <si>
    <t>1023233</t>
  </si>
  <si>
    <t>1023191</t>
  </si>
  <si>
    <t>1470970</t>
  </si>
  <si>
    <t>1525591</t>
  </si>
  <si>
    <t>1540210</t>
  </si>
  <si>
    <t>JUNCAL</t>
  </si>
  <si>
    <t>3886720</t>
  </si>
  <si>
    <t>CACHIPASCANA</t>
  </si>
  <si>
    <t>3870424</t>
  </si>
  <si>
    <t>CRUZANI</t>
  </si>
  <si>
    <t>KOMERUCHO</t>
  </si>
  <si>
    <t>3870451</t>
  </si>
  <si>
    <t>JESUS MARIA</t>
  </si>
  <si>
    <t>2043908</t>
  </si>
  <si>
    <t>1621622</t>
  </si>
  <si>
    <t>1621432</t>
  </si>
  <si>
    <t>3922316</t>
  </si>
  <si>
    <t>1345289</t>
  </si>
  <si>
    <t>TIQUILLACA</t>
  </si>
  <si>
    <t>CHILA</t>
  </si>
  <si>
    <t>1621259</t>
  </si>
  <si>
    <t>CONDORIRI</t>
  </si>
  <si>
    <t>1655034</t>
  </si>
  <si>
    <t>2043227</t>
  </si>
  <si>
    <t>CECCECANI</t>
  </si>
  <si>
    <t>2043220</t>
  </si>
  <si>
    <t>PAXA</t>
  </si>
  <si>
    <t>TICUYO</t>
  </si>
  <si>
    <t>2043202</t>
  </si>
  <si>
    <t>PACSA</t>
  </si>
  <si>
    <t>2043207</t>
  </si>
  <si>
    <t>2043208</t>
  </si>
  <si>
    <t>0229708</t>
  </si>
  <si>
    <t>VILQUE</t>
  </si>
  <si>
    <t>SAN IGNACIO</t>
  </si>
  <si>
    <t>2042407</t>
  </si>
  <si>
    <t>POSTA</t>
  </si>
  <si>
    <t>2042415</t>
  </si>
  <si>
    <t>PHESCACHA</t>
  </si>
  <si>
    <t>2042421</t>
  </si>
  <si>
    <t>SAN JUAN DE MACHACMARCA</t>
  </si>
  <si>
    <t>2042423</t>
  </si>
  <si>
    <t>2042425</t>
  </si>
  <si>
    <t>CCOACCASE / COAJASI</t>
  </si>
  <si>
    <t>2042428</t>
  </si>
  <si>
    <t>MACHACMARCA</t>
  </si>
  <si>
    <t>1621341</t>
  </si>
  <si>
    <t>COTAÑA</t>
  </si>
  <si>
    <t>1621200</t>
  </si>
  <si>
    <t>HUANCASAYA</t>
  </si>
  <si>
    <t>1621135</t>
  </si>
  <si>
    <t>1621440</t>
  </si>
  <si>
    <t>YANARICO</t>
  </si>
  <si>
    <t>1621515</t>
  </si>
  <si>
    <t>1621598</t>
  </si>
  <si>
    <t>AZUL CANCHA</t>
  </si>
  <si>
    <t>1621705</t>
  </si>
  <si>
    <t>3886719</t>
  </si>
  <si>
    <t>0229732</t>
  </si>
  <si>
    <t>0239046</t>
  </si>
  <si>
    <t>0230326</t>
  </si>
  <si>
    <t>0230698</t>
  </si>
  <si>
    <t>0230169</t>
  </si>
  <si>
    <t>0230615</t>
  </si>
  <si>
    <t>0559294</t>
  </si>
  <si>
    <t>0230490</t>
  </si>
  <si>
    <t>0230276</t>
  </si>
  <si>
    <t>0230292</t>
  </si>
  <si>
    <t>0227504</t>
  </si>
  <si>
    <t>0230466</t>
  </si>
  <si>
    <t>0230300</t>
  </si>
  <si>
    <t>0230268</t>
  </si>
  <si>
    <t>0230318</t>
  </si>
  <si>
    <t>0230383</t>
  </si>
  <si>
    <t>0230565</t>
  </si>
  <si>
    <t>0230375</t>
  </si>
  <si>
    <t>0230748</t>
  </si>
  <si>
    <t>0230631</t>
  </si>
  <si>
    <t>0230433</t>
  </si>
  <si>
    <t>0230797</t>
  </si>
  <si>
    <t>0230482</t>
  </si>
  <si>
    <t>0546911</t>
  </si>
  <si>
    <t>0226985</t>
  </si>
  <si>
    <t>0230508</t>
  </si>
  <si>
    <t>0230680</t>
  </si>
  <si>
    <t>0239038</t>
  </si>
  <si>
    <t>0474544</t>
  </si>
  <si>
    <t>0474361</t>
  </si>
  <si>
    <t>0230458</t>
  </si>
  <si>
    <t>0243857</t>
  </si>
  <si>
    <t>0243972</t>
  </si>
  <si>
    <t>0230557</t>
  </si>
  <si>
    <t>0230342</t>
  </si>
  <si>
    <t>TUNUHUIRICHICO</t>
  </si>
  <si>
    <t>0230995</t>
  </si>
  <si>
    <t>0230284</t>
  </si>
  <si>
    <t>UROS TORANI PATA</t>
  </si>
  <si>
    <t>0227421</t>
  </si>
  <si>
    <t>0230136</t>
  </si>
  <si>
    <t>0230151</t>
  </si>
  <si>
    <t>0231712</t>
  </si>
  <si>
    <t>0230235</t>
  </si>
  <si>
    <t>0230367</t>
  </si>
  <si>
    <t>0230201</t>
  </si>
  <si>
    <t>0230532</t>
  </si>
  <si>
    <t>0239079</t>
  </si>
  <si>
    <t>0230888</t>
  </si>
  <si>
    <t>0231043</t>
  </si>
  <si>
    <t>0230144</t>
  </si>
  <si>
    <t>0230359</t>
  </si>
  <si>
    <t>HUAJSAPATA</t>
  </si>
  <si>
    <t>0230110</t>
  </si>
  <si>
    <t>0230334</t>
  </si>
  <si>
    <t>YANAMAYO</t>
  </si>
  <si>
    <t>0230599</t>
  </si>
  <si>
    <t>0230979</t>
  </si>
  <si>
    <t>0230573</t>
  </si>
  <si>
    <t>0230722</t>
  </si>
  <si>
    <t>0243840</t>
  </si>
  <si>
    <t>0230391</t>
  </si>
  <si>
    <t>0230607</t>
  </si>
  <si>
    <t>0231670</t>
  </si>
  <si>
    <t>1025758</t>
  </si>
  <si>
    <t>1154459</t>
  </si>
  <si>
    <t>0804294</t>
  </si>
  <si>
    <t>1025766</t>
  </si>
  <si>
    <t>0804286</t>
  </si>
  <si>
    <t>1023753</t>
  </si>
  <si>
    <t>1029818</t>
  </si>
  <si>
    <t>CHIARAQUE</t>
  </si>
  <si>
    <t>1029958</t>
  </si>
  <si>
    <t>0618421</t>
  </si>
  <si>
    <t>0618439</t>
  </si>
  <si>
    <t>0618413</t>
  </si>
  <si>
    <t>0804351</t>
  </si>
  <si>
    <t>0546713</t>
  </si>
  <si>
    <t>0515841</t>
  </si>
  <si>
    <t>0242248</t>
  </si>
  <si>
    <t>PALCAMAYO</t>
  </si>
  <si>
    <t>0230524</t>
  </si>
  <si>
    <t>0239061</t>
  </si>
  <si>
    <t>0230193</t>
  </si>
  <si>
    <t>0227017</t>
  </si>
  <si>
    <t>SAN JUAN DE DIOS</t>
  </si>
  <si>
    <t>0547901</t>
  </si>
  <si>
    <t>1029966</t>
  </si>
  <si>
    <t>0531483</t>
  </si>
  <si>
    <t>HUACOCHULLO</t>
  </si>
  <si>
    <t>0231571</t>
  </si>
  <si>
    <t>0230987</t>
  </si>
  <si>
    <t>0231332</t>
  </si>
  <si>
    <t>0231209</t>
  </si>
  <si>
    <t>0660308</t>
  </si>
  <si>
    <t>0799411</t>
  </si>
  <si>
    <t>0660324</t>
  </si>
  <si>
    <t>0559179</t>
  </si>
  <si>
    <t>0231407</t>
  </si>
  <si>
    <t>0231621</t>
  </si>
  <si>
    <t>HACIENDA SAN FERNANDO</t>
  </si>
  <si>
    <t>0530105</t>
  </si>
  <si>
    <t>IRPAPAMPA</t>
  </si>
  <si>
    <t>0531996</t>
  </si>
  <si>
    <t>0243816</t>
  </si>
  <si>
    <t>0231266</t>
  </si>
  <si>
    <t>0231134</t>
  </si>
  <si>
    <t>0231530</t>
  </si>
  <si>
    <t>0230904</t>
  </si>
  <si>
    <t>0231498</t>
  </si>
  <si>
    <t>0239384</t>
  </si>
  <si>
    <t>0231589</t>
  </si>
  <si>
    <t>CATAHUI</t>
  </si>
  <si>
    <t>0474346</t>
  </si>
  <si>
    <t>0474338</t>
  </si>
  <si>
    <t>0559443</t>
  </si>
  <si>
    <t>0631374</t>
  </si>
  <si>
    <t>0227009</t>
  </si>
  <si>
    <t>CCOPAYA</t>
  </si>
  <si>
    <t>0231456</t>
  </si>
  <si>
    <t>0231464</t>
  </si>
  <si>
    <t>0231050</t>
  </si>
  <si>
    <t>0239376</t>
  </si>
  <si>
    <t>0231118</t>
  </si>
  <si>
    <t>0230946</t>
  </si>
  <si>
    <t>0231258</t>
  </si>
  <si>
    <t>CARUMAS</t>
  </si>
  <si>
    <t>0231753</t>
  </si>
  <si>
    <t>0231191</t>
  </si>
  <si>
    <t>0239368</t>
  </si>
  <si>
    <t>HUAYCHANI</t>
  </si>
  <si>
    <t>0231704</t>
  </si>
  <si>
    <t>0706606</t>
  </si>
  <si>
    <t>CHACO</t>
  </si>
  <si>
    <t>0660266</t>
  </si>
  <si>
    <t>0503029</t>
  </si>
  <si>
    <t>0477976</t>
  </si>
  <si>
    <t>0231142</t>
  </si>
  <si>
    <t>0231290</t>
  </si>
  <si>
    <t>0231522</t>
  </si>
  <si>
    <t>0230854</t>
  </si>
  <si>
    <t>0487330</t>
  </si>
  <si>
    <t>0230177</t>
  </si>
  <si>
    <t>0230714</t>
  </si>
  <si>
    <t>0231233</t>
  </si>
  <si>
    <t>0230912</t>
  </si>
  <si>
    <t>0231431</t>
  </si>
  <si>
    <t>JUROHUANANI</t>
  </si>
  <si>
    <t>0231449</t>
  </si>
  <si>
    <t>0231001</t>
  </si>
  <si>
    <t>0230821</t>
  </si>
  <si>
    <t>0231779</t>
  </si>
  <si>
    <t>0231068</t>
  </si>
  <si>
    <t>0231548</t>
  </si>
  <si>
    <t>HUANCARTINQUIHUI</t>
  </si>
  <si>
    <t>0231605</t>
  </si>
  <si>
    <t>0230920</t>
  </si>
  <si>
    <t>TANAPACA</t>
  </si>
  <si>
    <t>0231076</t>
  </si>
  <si>
    <t>0231381</t>
  </si>
  <si>
    <t>0231654</t>
  </si>
  <si>
    <t>0231613</t>
  </si>
  <si>
    <t>0231084</t>
  </si>
  <si>
    <t>LACACHI</t>
  </si>
  <si>
    <t>0231365</t>
  </si>
  <si>
    <t>0231555</t>
  </si>
  <si>
    <t>0231340</t>
  </si>
  <si>
    <t>0231100</t>
  </si>
  <si>
    <t>0231506</t>
  </si>
  <si>
    <t>TARUCAMARCA</t>
  </si>
  <si>
    <t>0231761</t>
  </si>
  <si>
    <t>0799445</t>
  </si>
  <si>
    <t>HUILASIPI</t>
  </si>
  <si>
    <t>0549105</t>
  </si>
  <si>
    <t>0615237</t>
  </si>
  <si>
    <t>1572536</t>
  </si>
  <si>
    <t>0230664</t>
  </si>
  <si>
    <t>0230185</t>
  </si>
  <si>
    <t>0230128</t>
  </si>
  <si>
    <t>0230474</t>
  </si>
  <si>
    <t>0231183</t>
  </si>
  <si>
    <t>0231282</t>
  </si>
  <si>
    <t>0230839</t>
  </si>
  <si>
    <t>0231423</t>
  </si>
  <si>
    <t>0231720</t>
  </si>
  <si>
    <t>0230938</t>
  </si>
  <si>
    <t>0231324</t>
  </si>
  <si>
    <t>0231019</t>
  </si>
  <si>
    <t>0231035</t>
  </si>
  <si>
    <t>0231308</t>
  </si>
  <si>
    <t>0231274</t>
  </si>
  <si>
    <t>CHURO</t>
  </si>
  <si>
    <t>0231241</t>
  </si>
  <si>
    <t>0231415</t>
  </si>
  <si>
    <t>0845503</t>
  </si>
  <si>
    <t>QUEMILLUNI</t>
  </si>
  <si>
    <t>0243758</t>
  </si>
  <si>
    <t>COPANI DEL ROSARIO</t>
  </si>
  <si>
    <t>0242255</t>
  </si>
  <si>
    <t>0230540</t>
  </si>
  <si>
    <t>0230219</t>
  </si>
  <si>
    <t>0242263</t>
  </si>
  <si>
    <t>0226993</t>
  </si>
  <si>
    <t>0529305</t>
  </si>
  <si>
    <t>LARIPATA</t>
  </si>
  <si>
    <t>0474551</t>
  </si>
  <si>
    <t>ANDAMARCA</t>
  </si>
  <si>
    <t>0804534</t>
  </si>
  <si>
    <t>0559328</t>
  </si>
  <si>
    <t>LLANQUERI</t>
  </si>
  <si>
    <t>0631366</t>
  </si>
  <si>
    <t>0230672</t>
  </si>
  <si>
    <t>0230706</t>
  </si>
  <si>
    <t>CRUSANI</t>
  </si>
  <si>
    <t>0660332</t>
  </si>
  <si>
    <t>0515940</t>
  </si>
  <si>
    <t>SAMUCHACA</t>
  </si>
  <si>
    <t>0631309</t>
  </si>
  <si>
    <t>0631291</t>
  </si>
  <si>
    <t>0230805</t>
  </si>
  <si>
    <t>0230417</t>
  </si>
  <si>
    <t>0230771</t>
  </si>
  <si>
    <t>0230789</t>
  </si>
  <si>
    <t>0230441</t>
  </si>
  <si>
    <t>0230755</t>
  </si>
  <si>
    <t>0230763</t>
  </si>
  <si>
    <t>0230409</t>
  </si>
  <si>
    <t>CAPAJSI</t>
  </si>
  <si>
    <t>0230425</t>
  </si>
  <si>
    <t>0218438</t>
  </si>
  <si>
    <t>SAJANACACHI</t>
  </si>
  <si>
    <t>0474445</t>
  </si>
  <si>
    <t>0231027</t>
  </si>
  <si>
    <t>0231738</t>
  </si>
  <si>
    <t>0231092</t>
  </si>
  <si>
    <t>TOTOJIRA</t>
  </si>
  <si>
    <t>0231126</t>
  </si>
  <si>
    <t>0230953</t>
  </si>
  <si>
    <t>0231159</t>
  </si>
  <si>
    <t>0231662</t>
  </si>
  <si>
    <t>0231316</t>
  </si>
  <si>
    <t>0231167</t>
  </si>
  <si>
    <t>0231217</t>
  </si>
  <si>
    <t>0231225</t>
  </si>
  <si>
    <t>0230847</t>
  </si>
  <si>
    <t>0230961</t>
  </si>
  <si>
    <t>0231514</t>
  </si>
  <si>
    <t>0231175</t>
  </si>
  <si>
    <t>0559476</t>
  </si>
  <si>
    <t>0804419</t>
  </si>
  <si>
    <t>0804435</t>
  </si>
  <si>
    <t>0516740</t>
  </si>
  <si>
    <t>0522292</t>
  </si>
  <si>
    <t>1571587</t>
  </si>
  <si>
    <t>1023407</t>
  </si>
  <si>
    <t>1023365</t>
  </si>
  <si>
    <t>1154491</t>
  </si>
  <si>
    <t>1364629</t>
  </si>
  <si>
    <t>0239723</t>
  </si>
  <si>
    <t>0474452</t>
  </si>
  <si>
    <t>0578930</t>
  </si>
  <si>
    <t>1753730</t>
  </si>
  <si>
    <t>0522193</t>
  </si>
  <si>
    <t>0631333</t>
  </si>
  <si>
    <t>0660282</t>
  </si>
  <si>
    <t>0535864</t>
  </si>
  <si>
    <t>0706580</t>
  </si>
  <si>
    <t>0474494</t>
  </si>
  <si>
    <t>0579029</t>
  </si>
  <si>
    <t>0578971</t>
  </si>
  <si>
    <t>0615351</t>
  </si>
  <si>
    <t>0240341</t>
  </si>
  <si>
    <t>1260124</t>
  </si>
  <si>
    <t>1541887</t>
  </si>
  <si>
    <t xml:space="preserve">A3  - Pública - Municipalidad                                     </t>
  </si>
  <si>
    <t>1025113</t>
  </si>
  <si>
    <t>0744441</t>
  </si>
  <si>
    <t>1029982</t>
  </si>
  <si>
    <t>1025154</t>
  </si>
  <si>
    <t>1025196</t>
  </si>
  <si>
    <t>1572544</t>
  </si>
  <si>
    <t>1418169</t>
  </si>
  <si>
    <t>1027820</t>
  </si>
  <si>
    <t>1385061</t>
  </si>
  <si>
    <t>1025394</t>
  </si>
  <si>
    <t>0631135</t>
  </si>
  <si>
    <t>0521997</t>
  </si>
  <si>
    <t>0240358</t>
  </si>
  <si>
    <t>1023522</t>
  </si>
  <si>
    <t>1023605</t>
  </si>
  <si>
    <t>1023480</t>
  </si>
  <si>
    <t>1400738</t>
  </si>
  <si>
    <t>1023563</t>
  </si>
  <si>
    <t>1669753</t>
  </si>
  <si>
    <t>1746304</t>
  </si>
  <si>
    <t>1372861</t>
  </si>
  <si>
    <t>0474569</t>
  </si>
  <si>
    <t>1571470</t>
  </si>
  <si>
    <t>1024124</t>
  </si>
  <si>
    <t>1571439</t>
  </si>
  <si>
    <t>1025774</t>
  </si>
  <si>
    <t>1029974</t>
  </si>
  <si>
    <t>1024033</t>
  </si>
  <si>
    <t>1024074</t>
  </si>
  <si>
    <t>1029644</t>
  </si>
  <si>
    <t>ORKAPATA</t>
  </si>
  <si>
    <t>0240259</t>
  </si>
  <si>
    <t>0240267</t>
  </si>
  <si>
    <t>0239814</t>
  </si>
  <si>
    <t>0578815</t>
  </si>
  <si>
    <t>0578799</t>
  </si>
  <si>
    <t>0240176</t>
  </si>
  <si>
    <t>0239822</t>
  </si>
  <si>
    <t>0578823</t>
  </si>
  <si>
    <t>0239798</t>
  </si>
  <si>
    <t>0578773</t>
  </si>
  <si>
    <t>0240184</t>
  </si>
  <si>
    <t>0618447</t>
  </si>
  <si>
    <t>0701557</t>
  </si>
  <si>
    <t>1721471</t>
  </si>
  <si>
    <t>1372879</t>
  </si>
  <si>
    <t xml:space="preserve">A2  - Pública - Otro Sector Público                               </t>
  </si>
  <si>
    <t>1376938</t>
  </si>
  <si>
    <t xml:space="preserve">A4  - Pública - En convenio                                       </t>
  </si>
  <si>
    <t>1564608</t>
  </si>
  <si>
    <t>0507533</t>
  </si>
  <si>
    <t>0489963</t>
  </si>
  <si>
    <t>1023928</t>
  </si>
  <si>
    <t>1025816</t>
  </si>
  <si>
    <t>1025808</t>
  </si>
  <si>
    <t>0536912</t>
  </si>
  <si>
    <t>1023647</t>
  </si>
  <si>
    <t>1023688</t>
  </si>
  <si>
    <t>0578955</t>
  </si>
  <si>
    <t>0578963</t>
  </si>
  <si>
    <t>1024082</t>
  </si>
  <si>
    <t>1024041</t>
  </si>
  <si>
    <t>0474502</t>
  </si>
  <si>
    <t>0474510</t>
  </si>
  <si>
    <t>0615203</t>
  </si>
  <si>
    <t>0521799</t>
  </si>
  <si>
    <t>UNIDAD DE GESTION EDUCATIVA PUNO</t>
  </si>
  <si>
    <t>area</t>
  </si>
  <si>
    <t>Rural</t>
  </si>
  <si>
    <t>Urbana</t>
  </si>
  <si>
    <t>C.M</t>
  </si>
  <si>
    <t>I DOTACION
ENERO - JUNIO</t>
  </si>
  <si>
    <t>II DOTACION
JULIO - DICIEMBRE</t>
  </si>
  <si>
    <t>I DOTACION</t>
  </si>
  <si>
    <t>II DOTACION</t>
  </si>
  <si>
    <t>MARQUIRI</t>
  </si>
  <si>
    <t>AMACHOCO</t>
  </si>
  <si>
    <t>HUARICONSE</t>
  </si>
  <si>
    <t>CHECAMAYA</t>
  </si>
  <si>
    <t>OCCOMANI</t>
  </si>
  <si>
    <t>VISCACHANI</t>
  </si>
  <si>
    <t>CENTRAL</t>
  </si>
  <si>
    <t>CANLLACOLLO</t>
  </si>
  <si>
    <t>JURIAPATA</t>
  </si>
  <si>
    <t>CHEJOLLANE</t>
  </si>
  <si>
    <t>HUAREJON</t>
  </si>
  <si>
    <t>MANIDE</t>
  </si>
  <si>
    <t>ANCCACA</t>
  </si>
  <si>
    <t>PALLALLA PAMPA</t>
  </si>
  <si>
    <t>ALTO SAN MARTIN</t>
  </si>
  <si>
    <t>JAYU JAYU RINCONADA</t>
  </si>
  <si>
    <t>SILLUYAMAYA</t>
  </si>
  <si>
    <t>CULTA PILCUYO</t>
  </si>
  <si>
    <t>HUALLATANI</t>
  </si>
  <si>
    <t>CUCHO CHAMCHILLA</t>
  </si>
  <si>
    <t>AYMAHUI QUENARIRI</t>
  </si>
  <si>
    <t>MIRAFLORES A</t>
  </si>
  <si>
    <t>CAPULLITOS</t>
  </si>
  <si>
    <t>SAN JUAN</t>
  </si>
  <si>
    <t>RETOÑITOS</t>
  </si>
  <si>
    <t>SANGRE AYMARA</t>
  </si>
  <si>
    <t>SOCCA PATJA</t>
  </si>
  <si>
    <t>TITIJO</t>
  </si>
  <si>
    <t>HUILALACA</t>
  </si>
  <si>
    <t>CHANCACHI CENTRAL</t>
  </si>
  <si>
    <t>ANOCARIRI</t>
  </si>
  <si>
    <t>HUANTACACHI</t>
  </si>
  <si>
    <t>MOLLOCO A</t>
  </si>
  <si>
    <t>MOLLOCO B</t>
  </si>
  <si>
    <t>CARITAMAYA A</t>
  </si>
  <si>
    <t>CARITAMAYA B</t>
  </si>
  <si>
    <t>3932281</t>
  </si>
  <si>
    <t>3932263</t>
  </si>
  <si>
    <t>3932261</t>
  </si>
  <si>
    <t>3932265</t>
  </si>
  <si>
    <t>RAYITOS DE SOL</t>
  </si>
  <si>
    <t>3932268</t>
  </si>
  <si>
    <t>3932269</t>
  </si>
  <si>
    <t>SUMA Q'ANTAWI</t>
  </si>
  <si>
    <t>3932259</t>
  </si>
  <si>
    <t>MACHAQA QHANTATI</t>
  </si>
  <si>
    <t>3937887</t>
  </si>
  <si>
    <t>3937888</t>
  </si>
  <si>
    <t>3937889</t>
  </si>
  <si>
    <t>ANGELITOS DE DIOS</t>
  </si>
  <si>
    <t>3948586</t>
  </si>
  <si>
    <t>HUAIRCONSE</t>
  </si>
  <si>
    <t>CASITA MAGICA</t>
  </si>
  <si>
    <t>WIÑAY PACHA WAWA</t>
  </si>
  <si>
    <t>297</t>
  </si>
  <si>
    <t>298</t>
  </si>
  <si>
    <t>CHINCHERA CENTRAL</t>
  </si>
  <si>
    <t>HUANCARANI</t>
  </si>
  <si>
    <t>CONCACHI II</t>
  </si>
  <si>
    <t>224</t>
  </si>
  <si>
    <t>254</t>
  </si>
  <si>
    <t>252</t>
  </si>
  <si>
    <t>219 SANTA ROSA DE LIMA</t>
  </si>
  <si>
    <t>264</t>
  </si>
  <si>
    <t>379</t>
  </si>
  <si>
    <t>249</t>
  </si>
  <si>
    <t>248</t>
  </si>
  <si>
    <t>253</t>
  </si>
  <si>
    <t>270</t>
  </si>
  <si>
    <t>255</t>
  </si>
  <si>
    <t>258</t>
  </si>
  <si>
    <t>204</t>
  </si>
  <si>
    <t>194 CORAZON DE JESUS</t>
  </si>
  <si>
    <t>312</t>
  </si>
  <si>
    <t>396</t>
  </si>
  <si>
    <t>1291 CORAZON DE JESUS</t>
  </si>
  <si>
    <t>1282 LOS AMIGUITOS DE CORAZON DE JESUS</t>
  </si>
  <si>
    <t>1283 SEÑOR DE HUANCA</t>
  </si>
  <si>
    <t>1284 MARIA MONTESSORI</t>
  </si>
  <si>
    <t>1285 NIÑO JESUS DE JACHACACHI</t>
  </si>
  <si>
    <t>POTOJANI GRANDE I</t>
  </si>
  <si>
    <t>POTOJANI GRANDE II</t>
  </si>
  <si>
    <t>3932275</t>
  </si>
  <si>
    <t>3937894</t>
  </si>
  <si>
    <t>322</t>
  </si>
  <si>
    <t>287</t>
  </si>
  <si>
    <t>290</t>
  </si>
  <si>
    <t>285 GRAN UNIDAD ESCOLAR SAN CARLOS</t>
  </si>
  <si>
    <t>284 CARLOS DREYER</t>
  </si>
  <si>
    <t>276</t>
  </si>
  <si>
    <t>278</t>
  </si>
  <si>
    <t>279</t>
  </si>
  <si>
    <t>274</t>
  </si>
  <si>
    <t>275</t>
  </si>
  <si>
    <t>1272 PASITOS MAGICOS</t>
  </si>
  <si>
    <t>1237 VIRGEN DEL ROSARIO</t>
  </si>
  <si>
    <t>1238</t>
  </si>
  <si>
    <t>1241 DIVINA MISERICORDIA</t>
  </si>
  <si>
    <t>1255 SANTA TERESITA DEL NIÑO JESUS</t>
  </si>
  <si>
    <t>1258 EMILIA BARCIA BONIFFATTI</t>
  </si>
  <si>
    <t>1260</t>
  </si>
  <si>
    <t>1307 SEMILLITAS DEL MAÑANA</t>
  </si>
  <si>
    <t>1297 VIRGENCITA DE LA ASUNCION</t>
  </si>
  <si>
    <t>1298 CAPULLITOS DE CANTUTA</t>
  </si>
  <si>
    <t>1299 LOS ANGELITOS</t>
  </si>
  <si>
    <t>1308</t>
  </si>
  <si>
    <t>HUAÑUSCURO</t>
  </si>
  <si>
    <t>3947715</t>
  </si>
  <si>
    <t>NIÑO DE PRAGA</t>
  </si>
  <si>
    <t>QANTATI URURI</t>
  </si>
  <si>
    <t>329</t>
  </si>
  <si>
    <t>300</t>
  </si>
  <si>
    <t>206</t>
  </si>
  <si>
    <t>1287 NIÑOS DEL LAGO SAGRADOS DE TACASAYA</t>
  </si>
  <si>
    <t>1250 DIVINO CORAZON</t>
  </si>
  <si>
    <t>1246 SHADDAY</t>
  </si>
  <si>
    <t>1236</t>
  </si>
  <si>
    <t>1244 SEMILLITAS DEL MAÑANA</t>
  </si>
  <si>
    <t>401 NIÑO JESUS</t>
  </si>
  <si>
    <t>330</t>
  </si>
  <si>
    <t>324 DIVINO NIÑO JESUS</t>
  </si>
  <si>
    <t>325</t>
  </si>
  <si>
    <t>326 MANUEL NUÑEZ BUTRON</t>
  </si>
  <si>
    <t>327</t>
  </si>
  <si>
    <t>288</t>
  </si>
  <si>
    <t>296</t>
  </si>
  <si>
    <t>294</t>
  </si>
  <si>
    <t>332</t>
  </si>
  <si>
    <t>ANGELITOS DEL ANDE</t>
  </si>
  <si>
    <t>70158</t>
  </si>
  <si>
    <t>70085</t>
  </si>
  <si>
    <t>1193</t>
  </si>
  <si>
    <t>1198 NIÑO JESUS DE PRAGA</t>
  </si>
  <si>
    <t>1189 LA MERCED</t>
  </si>
  <si>
    <t>1194 JEAN PIAGET</t>
  </si>
  <si>
    <t>1195 NUEVO PARAISO</t>
  </si>
  <si>
    <t>1229 LOS PEQUEÑOS GENIOS</t>
  </si>
  <si>
    <t>1212</t>
  </si>
  <si>
    <t>1230 SANTA ROSA</t>
  </si>
  <si>
    <t>1206</t>
  </si>
  <si>
    <t>1214 MI DIVINO NIÑO</t>
  </si>
  <si>
    <t>1217 ARCO IRIS DE LA SABIDURIA</t>
  </si>
  <si>
    <t>1216 SAN SANTIAGO DE CARITAMAYA</t>
  </si>
  <si>
    <t>1213 RAYITOS DE LUZ</t>
  </si>
  <si>
    <t>1209 LAGO SAGRADO DE LUQUINA CHICO</t>
  </si>
  <si>
    <t>1210 TESORITOS DE PARINA</t>
  </si>
  <si>
    <t>PUJLLAY WASI</t>
  </si>
  <si>
    <t>JOCHI</t>
  </si>
  <si>
    <t>3937891</t>
  </si>
  <si>
    <t>MUSUQ T'IKA</t>
  </si>
  <si>
    <t>3941370</t>
  </si>
  <si>
    <t>LOS BALSERITOS</t>
  </si>
  <si>
    <t>3932955</t>
  </si>
  <si>
    <t>NUEVA BELLAVISTA</t>
  </si>
  <si>
    <t>3932956</t>
  </si>
  <si>
    <t>MI CASITA</t>
  </si>
  <si>
    <t>PUKLLAY WASI</t>
  </si>
  <si>
    <t>MUNAY TIKA</t>
  </si>
  <si>
    <t>CHINCHE</t>
  </si>
  <si>
    <t>HUALLATITAS</t>
  </si>
  <si>
    <t>240</t>
  </si>
  <si>
    <t>1263 SAN JOSE</t>
  </si>
  <si>
    <t>1280 AGUILAS DEL SABER</t>
  </si>
  <si>
    <t>3937895</t>
  </si>
  <si>
    <t>CHINGARANI</t>
  </si>
  <si>
    <t>HUAYLLANO</t>
  </si>
  <si>
    <t>3949368</t>
  </si>
  <si>
    <t>FLOR DE KANTUTTA</t>
  </si>
  <si>
    <t>LAMPAYUNI</t>
  </si>
  <si>
    <t>1197 SOR ANA DE LOS ANGELES</t>
  </si>
  <si>
    <t>1196 LOS ANGELES DE SANTA ROSA</t>
  </si>
  <si>
    <t>1268 KANTUTAS DE VILLA</t>
  </si>
  <si>
    <t>1239 DIVINO NIÑO</t>
  </si>
  <si>
    <t>1251 LUZ DEL SABER</t>
  </si>
  <si>
    <t>MISTICACHI</t>
  </si>
  <si>
    <t>1224 NUESTRA SEÑORA VIRGEN DEL ROSARIO</t>
  </si>
  <si>
    <t>1223 DIVINO NIÑO JESUS</t>
  </si>
  <si>
    <t>1225 VILLA SANTA CRUZ DE SAMUCHACA</t>
  </si>
  <si>
    <t>1221</t>
  </si>
  <si>
    <t>1208</t>
  </si>
  <si>
    <t>1222 RAYITO DE SOL CANDILE</t>
  </si>
  <si>
    <t>1219 PUKLLAY WASI</t>
  </si>
  <si>
    <t>1220 SEMILLITAS DEL SEÑOR DE PENTECOSTES</t>
  </si>
  <si>
    <t>1261 LOS ANGELITOS DE JESUS</t>
  </si>
  <si>
    <t>1269 CAPULLITOS DE AMOR</t>
  </si>
  <si>
    <t>1277 JESUS EMANUEL</t>
  </si>
  <si>
    <t>1292</t>
  </si>
  <si>
    <t>1245 DIVINO NIÑO SAN SALVADOR</t>
  </si>
  <si>
    <t>1306 NUEVA VISION</t>
  </si>
  <si>
    <t>210</t>
  </si>
  <si>
    <t>COAJASI</t>
  </si>
  <si>
    <t>SAN MATEO</t>
  </si>
  <si>
    <t>213</t>
  </si>
  <si>
    <t>1240 NIÑO JESUS</t>
  </si>
  <si>
    <t>1254 SEMILLITAS DE JESUS</t>
  </si>
  <si>
    <t>1273 SEMILLITAS DE ESPERANZA</t>
  </si>
  <si>
    <t>291</t>
  </si>
  <si>
    <t>ASUNCION</t>
  </si>
  <si>
    <t>1293 JESUS NAZARENO</t>
  </si>
  <si>
    <t>261 SAN AGUSTIN</t>
  </si>
  <si>
    <t>289</t>
  </si>
  <si>
    <t>TUFRE CHAQUI</t>
  </si>
  <si>
    <t>JESUS DE PRAGA</t>
  </si>
  <si>
    <t>3937890</t>
  </si>
  <si>
    <t>HUELLITAS DE YASIN</t>
  </si>
  <si>
    <t>3947758</t>
  </si>
  <si>
    <t>MUNAY RIJCHARIY</t>
  </si>
  <si>
    <t>215</t>
  </si>
  <si>
    <t>1275 ALTA GRACIA DE YASIN</t>
  </si>
  <si>
    <t>1302</t>
  </si>
  <si>
    <t>1303 SAN MIGUEL DE FAON</t>
  </si>
  <si>
    <t>1309 INMACULADA CONCEPCION</t>
  </si>
  <si>
    <t>3947711</t>
  </si>
  <si>
    <t>GOTITAS DE VIDA</t>
  </si>
  <si>
    <t>3947712</t>
  </si>
  <si>
    <t>SEMILLAS DE FE</t>
  </si>
  <si>
    <t>3947052</t>
  </si>
  <si>
    <t>GOTITAS DE CRISTAL</t>
  </si>
  <si>
    <t>3947713</t>
  </si>
  <si>
    <t>RAYITOS DE LUZ</t>
  </si>
  <si>
    <t>3938648</t>
  </si>
  <si>
    <t>DIVINO JESUS</t>
  </si>
  <si>
    <t>3938649</t>
  </si>
  <si>
    <t>VIRGEN DE ASUNCION</t>
  </si>
  <si>
    <t>3932270</t>
  </si>
  <si>
    <t>SEMILLAS QUE CRECEN</t>
  </si>
  <si>
    <t>3932954</t>
  </si>
  <si>
    <t>GOTITAS DE AMOR</t>
  </si>
  <si>
    <t>MUNAY WAWITA</t>
  </si>
  <si>
    <t>293</t>
  </si>
  <si>
    <t>1281 NIÑO JESUS SEMILLITAS DE ESPERANZA</t>
  </si>
  <si>
    <t>1248</t>
  </si>
  <si>
    <t>1301 MUSUQ T'IKITA</t>
  </si>
  <si>
    <t>1191 SANTA BARBARA</t>
  </si>
  <si>
    <t>GOTITAS DE FE</t>
  </si>
  <si>
    <t>CRECIENDO JUNTOS</t>
  </si>
  <si>
    <t>MAXIPATA</t>
  </si>
  <si>
    <t>1304 DIVINO NIÑO ALTO ALIANZA</t>
  </si>
  <si>
    <t>ALFONSO UGARTE</t>
  </si>
  <si>
    <t>1276 SANTA ROSA</t>
  </si>
  <si>
    <t>1243</t>
  </si>
  <si>
    <t>1226</t>
  </si>
  <si>
    <t>ALTO CRISTAL</t>
  </si>
  <si>
    <t>3932284</t>
  </si>
  <si>
    <t>SILICACHI</t>
  </si>
  <si>
    <t>HUERTANO</t>
  </si>
  <si>
    <t>HILATA A</t>
  </si>
  <si>
    <t>PARAMIS</t>
  </si>
  <si>
    <t>ESCALLANI CENTRAL</t>
  </si>
  <si>
    <t>1202 QORI SONCCO</t>
  </si>
  <si>
    <t>209</t>
  </si>
  <si>
    <t>ANEXO CORTE ESTACION</t>
  </si>
  <si>
    <t>SANKAYO</t>
  </si>
  <si>
    <t>LAS CARMELITAS</t>
  </si>
  <si>
    <t>3947756</t>
  </si>
  <si>
    <t>SONRISITAS</t>
  </si>
  <si>
    <t>323</t>
  </si>
  <si>
    <t>295</t>
  </si>
  <si>
    <t>1252 VIRGEN DE GUADALUPE</t>
  </si>
  <si>
    <t>1253 IMACULADA CONCEPCION</t>
  </si>
  <si>
    <t>CCOTOS I</t>
  </si>
  <si>
    <t>SANTA MARIA CAMPIN</t>
  </si>
  <si>
    <t>SALLALLIN</t>
  </si>
  <si>
    <t>MIRAFLORES DE YAPURA</t>
  </si>
  <si>
    <t>1199 SAN JUAN DE CAPANO</t>
  </si>
  <si>
    <t>1270 JOSE DE SAN MARTIN</t>
  </si>
  <si>
    <t>1262 NIÑO SAN SALVADOR</t>
  </si>
  <si>
    <t>1265 ALFONSO UGARTE</t>
  </si>
  <si>
    <t>1266 DON JOSE DE SAN MARTIN</t>
  </si>
  <si>
    <t>1267 RAYITOS DE SOL</t>
  </si>
  <si>
    <t>LOS ANGELITOS</t>
  </si>
  <si>
    <t>1274 SEMILLITAS DEL FUTURO</t>
  </si>
  <si>
    <t>1235 NIÑO SAN SALVADOR</t>
  </si>
  <si>
    <t>3949367</t>
  </si>
  <si>
    <t>PAMPA T'IKA</t>
  </si>
  <si>
    <t>3932278</t>
  </si>
  <si>
    <t>HUICHINCA</t>
  </si>
  <si>
    <t>3932273</t>
  </si>
  <si>
    <t>SEMILLAS DE VIDA</t>
  </si>
  <si>
    <t>VILUYO</t>
  </si>
  <si>
    <t>MALCOMAYO</t>
  </si>
  <si>
    <t>ESTRELLITAS</t>
  </si>
  <si>
    <t>DULCES SUEÑOS</t>
  </si>
  <si>
    <t>NIÑO JESUS</t>
  </si>
  <si>
    <t>SEMILLITAS</t>
  </si>
  <si>
    <t>HUELLITAS</t>
  </si>
  <si>
    <t>DULCE AMANECER</t>
  </si>
  <si>
    <t>MIS PASITOS</t>
  </si>
  <si>
    <t>1204 LOS PEQUEÑOS CONQUISTADORES</t>
  </si>
  <si>
    <t>1295 LOS NEVADITOS</t>
  </si>
  <si>
    <t>299</t>
  </si>
  <si>
    <t>268</t>
  </si>
  <si>
    <t>225</t>
  </si>
  <si>
    <t>PERKA CHUÑAHUI</t>
  </si>
  <si>
    <t>3932279</t>
  </si>
  <si>
    <t>3932280</t>
  </si>
  <si>
    <t>MISK'I PANQARITA</t>
  </si>
  <si>
    <t>257</t>
  </si>
  <si>
    <t>214 NIÑO JESUS DE PRAGA</t>
  </si>
  <si>
    <t>202</t>
  </si>
  <si>
    <t>1207 SANTA ROSA</t>
  </si>
  <si>
    <t>1201</t>
  </si>
  <si>
    <t>1289 ESPONGITAS DEL SABER</t>
  </si>
  <si>
    <t>1242</t>
  </si>
  <si>
    <t>PALMERITAS</t>
  </si>
  <si>
    <t>EL MUNDO DE LOS NIÑOS</t>
  </si>
  <si>
    <t>3947757</t>
  </si>
  <si>
    <t>CANDELARIA HERRERA</t>
  </si>
  <si>
    <t>3947761</t>
  </si>
  <si>
    <t>LUZ DEL SABER</t>
  </si>
  <si>
    <t>3947766</t>
  </si>
  <si>
    <t>SANTA ROSA DE LIMA</t>
  </si>
  <si>
    <t>3947767</t>
  </si>
  <si>
    <t>BURBUJITAS</t>
  </si>
  <si>
    <t>3947706</t>
  </si>
  <si>
    <t>MIS JUGUETES</t>
  </si>
  <si>
    <t>3947708</t>
  </si>
  <si>
    <t>JUGANDO APRENDO</t>
  </si>
  <si>
    <t>3947716</t>
  </si>
  <si>
    <t>AMERICANITOS</t>
  </si>
  <si>
    <t>3947717</t>
  </si>
  <si>
    <t>LOS CARACOLITOS</t>
  </si>
  <si>
    <t>3947718</t>
  </si>
  <si>
    <t>3947719</t>
  </si>
  <si>
    <t>LOS ANGELES</t>
  </si>
  <si>
    <t>3947720</t>
  </si>
  <si>
    <t>BABY GENUIS</t>
  </si>
  <si>
    <t>NIÑOS DE JESUS</t>
  </si>
  <si>
    <t>LAS SEMILLITAS DE JESUS</t>
  </si>
  <si>
    <t>NIÑOS INDIGOS</t>
  </si>
  <si>
    <t>NUEVO HORIZONTE</t>
  </si>
  <si>
    <t>CASITA DEL SABER</t>
  </si>
  <si>
    <t>SAN MIGUEL</t>
  </si>
  <si>
    <t>LOS CLAVELITOS</t>
  </si>
  <si>
    <t>NUEVA ALBORADA</t>
  </si>
  <si>
    <t>SAN JUANITO</t>
  </si>
  <si>
    <t>MIS PEQUEÑOS ANGELITOS</t>
  </si>
  <si>
    <t>SAN ANTONIO DE PADUA A</t>
  </si>
  <si>
    <t>SAN ANTONIO DE PADUA B</t>
  </si>
  <si>
    <t>ANGEL DIVINO</t>
  </si>
  <si>
    <t>NIÑO JESUSITO</t>
  </si>
  <si>
    <t>NIÑO DE LA ESTRELLA</t>
  </si>
  <si>
    <t>RIVERA DEL LAGO</t>
  </si>
  <si>
    <t>VILLA ZUÑIGA</t>
  </si>
  <si>
    <t>VILLA HERMOSA</t>
  </si>
  <si>
    <t>INMACULADA CONCEPCION</t>
  </si>
  <si>
    <t>JOSE ANTONIO ENCINAS</t>
  </si>
  <si>
    <t>BELLAVISTA NOR ESTE</t>
  </si>
  <si>
    <t>SAN LUIS DE ALBA</t>
  </si>
  <si>
    <t>HUAYNA PUCARA</t>
  </si>
  <si>
    <t>SIMON BOLIVAR</t>
  </si>
  <si>
    <t>MUNICIPAL PORTEÑO</t>
  </si>
  <si>
    <t>PROGRESO</t>
  </si>
  <si>
    <t>VALLECITO B</t>
  </si>
  <si>
    <t>PAMPILLA A</t>
  </si>
  <si>
    <t>PAMPILLA B</t>
  </si>
  <si>
    <t>PAMPILLA C</t>
  </si>
  <si>
    <t>LAS CRUCES</t>
  </si>
  <si>
    <t>BELLAVISTA NOR-ESTE</t>
  </si>
  <si>
    <t>VILLA FLORIDA</t>
  </si>
  <si>
    <t>GAVIOTITAS</t>
  </si>
  <si>
    <t>VILLA PRIMAVERA</t>
  </si>
  <si>
    <t>CHACARILLA ALTA</t>
  </si>
  <si>
    <t>HUASCAR</t>
  </si>
  <si>
    <t>PIRUAPIRUANI</t>
  </si>
  <si>
    <t>CENTRAL CHANU CHANU</t>
  </si>
  <si>
    <t>27 DE JUNIO</t>
  </si>
  <si>
    <t>LA UNION</t>
  </si>
  <si>
    <t>SIMON BOLIVAR A</t>
  </si>
  <si>
    <t>4 DE NOVIEMBRE A</t>
  </si>
  <si>
    <t>SIMON BOLIVAR B</t>
  </si>
  <si>
    <t>PORTEÑO A</t>
  </si>
  <si>
    <t>PORTEÑO B</t>
  </si>
  <si>
    <t>VALLECITO A</t>
  </si>
  <si>
    <t>NIÑO DIVINO</t>
  </si>
  <si>
    <t>INDEPENDENCIA A</t>
  </si>
  <si>
    <t>NIÑO DE LA MISERICORDIA</t>
  </si>
  <si>
    <t>CORAZON DE JESUS</t>
  </si>
  <si>
    <t>RINCONADA SALCEDO</t>
  </si>
  <si>
    <t>1761006</t>
  </si>
  <si>
    <t>SAN MARTIN DE PORRES</t>
  </si>
  <si>
    <t>VICTOR RAUL HAYA DE LA TORRE</t>
  </si>
  <si>
    <t>70160</t>
  </si>
  <si>
    <t>1305 SUMA K'ANTAWI</t>
  </si>
  <si>
    <t>1294 DULCE INFANCIA</t>
  </si>
  <si>
    <t>1234 CAPULLITOS DE LA VIRGEN INMACULADA CONCEPCION</t>
  </si>
  <si>
    <t>1190 ESTRELLITAS DEL SABER</t>
  </si>
  <si>
    <t>1203 PASITOS DE ORO</t>
  </si>
  <si>
    <t>1228 NUEVA ESPERANZA</t>
  </si>
  <si>
    <t>239 NIÑO JESUS DE PRAGA</t>
  </si>
  <si>
    <t>1205</t>
  </si>
  <si>
    <t>197</t>
  </si>
  <si>
    <t>207 JOSE ANTONIO ENCINAS</t>
  </si>
  <si>
    <t>208</t>
  </si>
  <si>
    <t>1259</t>
  </si>
  <si>
    <t>1256 NIÑO DE JESUS</t>
  </si>
  <si>
    <t>1257</t>
  </si>
  <si>
    <t>1232 MISKY WASI</t>
  </si>
  <si>
    <t>1286</t>
  </si>
  <si>
    <t>1290</t>
  </si>
  <si>
    <t>201</t>
  </si>
  <si>
    <t>1264 LOS ANGELITOS DE CAIRANI</t>
  </si>
  <si>
    <t>1271 EXALTACION-YANARICO</t>
  </si>
  <si>
    <t>1288 RAYITO AZUL</t>
  </si>
  <si>
    <t>1278 LA SAGRADA FAMILIA</t>
  </si>
  <si>
    <t>1233 NIÑO JESUSITO</t>
  </si>
  <si>
    <t>192</t>
  </si>
  <si>
    <t>193 CLUB DE LEONES</t>
  </si>
  <si>
    <t>70145</t>
  </si>
  <si>
    <t>70169</t>
  </si>
  <si>
    <t>70710</t>
  </si>
  <si>
    <t>70044</t>
  </si>
  <si>
    <t>70703</t>
  </si>
  <si>
    <t>70075</t>
  </si>
  <si>
    <t>70136</t>
  </si>
  <si>
    <t>70804</t>
  </si>
  <si>
    <t>70731</t>
  </si>
  <si>
    <t>70606</t>
  </si>
  <si>
    <t>70730</t>
  </si>
  <si>
    <t>70011</t>
  </si>
  <si>
    <t>70713</t>
  </si>
  <si>
    <t>70099</t>
  </si>
  <si>
    <t>70147</t>
  </si>
  <si>
    <t>70709</t>
  </si>
  <si>
    <t>70098</t>
  </si>
  <si>
    <t>70695</t>
  </si>
  <si>
    <t>70127</t>
  </si>
  <si>
    <t>70087</t>
  </si>
  <si>
    <t>70112</t>
  </si>
  <si>
    <t>70137</t>
  </si>
  <si>
    <t>70146</t>
  </si>
  <si>
    <t>70723</t>
  </si>
  <si>
    <t>70083</t>
  </si>
  <si>
    <t>70142 MARIA INMACULADA CONCEPCION</t>
  </si>
  <si>
    <t>70131</t>
  </si>
  <si>
    <t>70616</t>
  </si>
  <si>
    <t>70148</t>
  </si>
  <si>
    <t>70168</t>
  </si>
  <si>
    <t>70138</t>
  </si>
  <si>
    <t>70084</t>
  </si>
  <si>
    <t>70756</t>
  </si>
  <si>
    <t>70653</t>
  </si>
  <si>
    <t>70153</t>
  </si>
  <si>
    <t>70076</t>
  </si>
  <si>
    <t>70125</t>
  </si>
  <si>
    <t>70096</t>
  </si>
  <si>
    <t>70086</t>
  </si>
  <si>
    <t>70165</t>
  </si>
  <si>
    <t>70117</t>
  </si>
  <si>
    <t>70111</t>
  </si>
  <si>
    <t>70022</t>
  </si>
  <si>
    <t>70801 NUESTRA SEÑORA DE GUADALUPE</t>
  </si>
  <si>
    <t>71001 ALMIRANTE MIGUEL GRAU</t>
  </si>
  <si>
    <t>70013</t>
  </si>
  <si>
    <t>70682</t>
  </si>
  <si>
    <t>70003 SAGRADO CORAZON DE JESUS</t>
  </si>
  <si>
    <t>70620</t>
  </si>
  <si>
    <t>70657</t>
  </si>
  <si>
    <t>70645</t>
  </si>
  <si>
    <t>70053</t>
  </si>
  <si>
    <t>70006</t>
  </si>
  <si>
    <t>70712</t>
  </si>
  <si>
    <t>70061</t>
  </si>
  <si>
    <t>70623</t>
  </si>
  <si>
    <t>70802</t>
  </si>
  <si>
    <t>70035</t>
  </si>
  <si>
    <t>70005 CORAZON DE JESUS</t>
  </si>
  <si>
    <t>70726</t>
  </si>
  <si>
    <t>70064 SAN MARTIN DE PORRES</t>
  </si>
  <si>
    <t>70001</t>
  </si>
  <si>
    <t>70024</t>
  </si>
  <si>
    <t>70010 GRAN UNIDAD ESCOLAR SAN CARLOS</t>
  </si>
  <si>
    <t>70025 INDEPENDENCIA NACIONAL</t>
  </si>
  <si>
    <t>70164</t>
  </si>
  <si>
    <t>70052</t>
  </si>
  <si>
    <t>70706</t>
  </si>
  <si>
    <t>70042</t>
  </si>
  <si>
    <t>70009 VIRGEN DEL CARMEN</t>
  </si>
  <si>
    <t>70720</t>
  </si>
  <si>
    <t>70715</t>
  </si>
  <si>
    <t>70716</t>
  </si>
  <si>
    <t>70708</t>
  </si>
  <si>
    <t>70651</t>
  </si>
  <si>
    <t>70722</t>
  </si>
  <si>
    <t>70622</t>
  </si>
  <si>
    <t>70091</t>
  </si>
  <si>
    <t>70150</t>
  </si>
  <si>
    <t>70155</t>
  </si>
  <si>
    <t>70724</t>
  </si>
  <si>
    <t>70108</t>
  </si>
  <si>
    <t>70144</t>
  </si>
  <si>
    <t>70077</t>
  </si>
  <si>
    <t>70095</t>
  </si>
  <si>
    <t>70725</t>
  </si>
  <si>
    <t>70684</t>
  </si>
  <si>
    <t>70115 MARIA ASUNCION GALINDO</t>
  </si>
  <si>
    <t>70105</t>
  </si>
  <si>
    <t>70089</t>
  </si>
  <si>
    <t>70660</t>
  </si>
  <si>
    <t>70114</t>
  </si>
  <si>
    <t>70109</t>
  </si>
  <si>
    <t>70757</t>
  </si>
  <si>
    <t>70106</t>
  </si>
  <si>
    <t>70805</t>
  </si>
  <si>
    <t>70702</t>
  </si>
  <si>
    <t>70744</t>
  </si>
  <si>
    <t>71544</t>
  </si>
  <si>
    <t>70101</t>
  </si>
  <si>
    <t>70103</t>
  </si>
  <si>
    <t>70727</t>
  </si>
  <si>
    <t>70118</t>
  </si>
  <si>
    <t>70119</t>
  </si>
  <si>
    <t>70088</t>
  </si>
  <si>
    <t>70110</t>
  </si>
  <si>
    <t>70124</t>
  </si>
  <si>
    <t>70166</t>
  </si>
  <si>
    <t>70159</t>
  </si>
  <si>
    <t>70102</t>
  </si>
  <si>
    <t>70100</t>
  </si>
  <si>
    <t>70678</t>
  </si>
  <si>
    <t>70721</t>
  </si>
  <si>
    <t>70019</t>
  </si>
  <si>
    <t>70017</t>
  </si>
  <si>
    <t>70036</t>
  </si>
  <si>
    <t>70039</t>
  </si>
  <si>
    <t>70066</t>
  </si>
  <si>
    <t>70055 CESAR VALLEJO</t>
  </si>
  <si>
    <t>70038</t>
  </si>
  <si>
    <t>70071</t>
  </si>
  <si>
    <t>70033 SEÑOR DE HUANCA</t>
  </si>
  <si>
    <t>70139</t>
  </si>
  <si>
    <t>70093</t>
  </si>
  <si>
    <t>70122</t>
  </si>
  <si>
    <t>70163</t>
  </si>
  <si>
    <t>70154</t>
  </si>
  <si>
    <t>70129</t>
  </si>
  <si>
    <t>70104</t>
  </si>
  <si>
    <t>70741</t>
  </si>
  <si>
    <t>70078</t>
  </si>
  <si>
    <t>70143</t>
  </si>
  <si>
    <t>70170</t>
  </si>
  <si>
    <t>70107</t>
  </si>
  <si>
    <t>70116</t>
  </si>
  <si>
    <t>70058 FRANCISCO BOLOGNESI</t>
  </si>
  <si>
    <t>70008</t>
  </si>
  <si>
    <t>70037 VIRGEN DE LAS MERCEDES</t>
  </si>
  <si>
    <t>70002 NUESTRA SEÑORA DE LOS CAMPOS</t>
  </si>
  <si>
    <t>70135</t>
  </si>
  <si>
    <t>70123</t>
  </si>
  <si>
    <t>70134 JOSE ANTONIO ENCINAS</t>
  </si>
  <si>
    <t>70121</t>
  </si>
  <si>
    <t>70694</t>
  </si>
  <si>
    <t>70120</t>
  </si>
  <si>
    <t>70094 NIÑO JESUS PIRAPI</t>
  </si>
  <si>
    <t>70647</t>
  </si>
  <si>
    <t>70697</t>
  </si>
  <si>
    <t>70059</t>
  </si>
  <si>
    <t>70688</t>
  </si>
  <si>
    <t>70062</t>
  </si>
  <si>
    <t>70717</t>
  </si>
  <si>
    <t>70045</t>
  </si>
  <si>
    <t>70655 INTERCULTURAL PUNO</t>
  </si>
  <si>
    <t>70043</t>
  </si>
  <si>
    <t>70026</t>
  </si>
  <si>
    <t>70656</t>
  </si>
  <si>
    <t>70092</t>
  </si>
  <si>
    <t>70808</t>
  </si>
  <si>
    <t>70097</t>
  </si>
  <si>
    <t>70051</t>
  </si>
  <si>
    <t>70023</t>
  </si>
  <si>
    <t>70018 SAN JOSE DE HUARAYA</t>
  </si>
  <si>
    <t>70081</t>
  </si>
  <si>
    <t>70004</t>
  </si>
  <si>
    <t>70806</t>
  </si>
  <si>
    <t>70090</t>
  </si>
  <si>
    <t>70701</t>
  </si>
  <si>
    <t>70707</t>
  </si>
  <si>
    <t>70700</t>
  </si>
  <si>
    <t>70063</t>
  </si>
  <si>
    <t>70628</t>
  </si>
  <si>
    <t>70007</t>
  </si>
  <si>
    <t>70728</t>
  </si>
  <si>
    <t>70698</t>
  </si>
  <si>
    <t>70151</t>
  </si>
  <si>
    <t>70133</t>
  </si>
  <si>
    <t>70113</t>
  </si>
  <si>
    <t>70126</t>
  </si>
  <si>
    <t>70711</t>
  </si>
  <si>
    <t>70060</t>
  </si>
  <si>
    <t>70040</t>
  </si>
  <si>
    <t>70734</t>
  </si>
  <si>
    <t>70719</t>
  </si>
  <si>
    <t>70733</t>
  </si>
  <si>
    <t>70016</t>
  </si>
  <si>
    <t>70028</t>
  </si>
  <si>
    <t>70021</t>
  </si>
  <si>
    <t>70015</t>
  </si>
  <si>
    <t>70027</t>
  </si>
  <si>
    <t>70020</t>
  </si>
  <si>
    <t>70046</t>
  </si>
  <si>
    <t>70032</t>
  </si>
  <si>
    <t>70070</t>
  </si>
  <si>
    <t>70034 NUESTRA SEÑORA DE LA MERCED</t>
  </si>
  <si>
    <t>70067 FRANCISCO BOLOGNESI</t>
  </si>
  <si>
    <t>70609</t>
  </si>
  <si>
    <t>70705</t>
  </si>
  <si>
    <t>70031</t>
  </si>
  <si>
    <t>70069</t>
  </si>
  <si>
    <t>70072</t>
  </si>
  <si>
    <t>70667</t>
  </si>
  <si>
    <t>70704</t>
  </si>
  <si>
    <t>70068</t>
  </si>
  <si>
    <t>70030</t>
  </si>
  <si>
    <t>TUPAQ KATARI</t>
  </si>
  <si>
    <t>TUPAC AMARU II</t>
  </si>
  <si>
    <t>TAIPICIRCA</t>
  </si>
  <si>
    <t>MANCO CAPAC</t>
  </si>
  <si>
    <t>CCAPALLA</t>
  </si>
  <si>
    <t>GILATAMARCA</t>
  </si>
  <si>
    <t>ALFONSO TORRES LUNA</t>
  </si>
  <si>
    <t>CARLOS DANTE NAVA</t>
  </si>
  <si>
    <t>FRANCISCO BOLOGNESI CERVANTES</t>
  </si>
  <si>
    <t>ENRIQUE ENCINAS FRANCO</t>
  </si>
  <si>
    <t>GAMALIEL CHURATA</t>
  </si>
  <si>
    <t>TECNICO AGROPECUARIO CHARAMAYA</t>
  </si>
  <si>
    <t>JULIO GONZALES RUIZ</t>
  </si>
  <si>
    <t>CESAR VALLEJO</t>
  </si>
  <si>
    <t>CORAZON DE CRISTO</t>
  </si>
  <si>
    <t>JOSE ABELARDO QUIÑONES</t>
  </si>
  <si>
    <t>ENRIQUE TORRES BELON</t>
  </si>
  <si>
    <t>FRAY SAN MARTIN DE PORRES</t>
  </si>
  <si>
    <t>JOSE OLAYA BALANDRA</t>
  </si>
  <si>
    <t>JOSE CARLOS MARIATEGUI</t>
  </si>
  <si>
    <t>MIGUEL GRAU SEMINARIO</t>
  </si>
  <si>
    <t>MIGUEL GRAU</t>
  </si>
  <si>
    <t>INCA GARCILAZO DE LA VEGA</t>
  </si>
  <si>
    <t>INDEPENDENCIA NACIONAL</t>
  </si>
  <si>
    <t>MARIANO MELGAR VALDIVIESO</t>
  </si>
  <si>
    <t>COAR PUNO</t>
  </si>
  <si>
    <t>EMILIO ROMERO PADILLA</t>
  </si>
  <si>
    <t>GLORIOSO SAN CARLOS</t>
  </si>
  <si>
    <t>MARIA AUXILIADORA</t>
  </si>
  <si>
    <t>GRAN UNIDAD ESCOLAR SAN CARLOS</t>
  </si>
  <si>
    <t>JOSE CARLOS MARIATEGUI APLICACION UNA</t>
  </si>
  <si>
    <t>45 EMILIO ROMERO PADILLA</t>
  </si>
  <si>
    <t>POLITECNICO HUASCAR</t>
  </si>
  <si>
    <t>SAN ANTONIO DE PADUA</t>
  </si>
  <si>
    <t>CARLOS RUBINA BURGOS</t>
  </si>
  <si>
    <t>32</t>
  </si>
  <si>
    <t>SAN JOSE</t>
  </si>
  <si>
    <t>SAN JUAN BOSCO</t>
  </si>
  <si>
    <t>SEÑOR DE HUANCA</t>
  </si>
  <si>
    <t>SAN FRANCISCO</t>
  </si>
  <si>
    <t>JUAN BUSTAMANTE DUEÑAS</t>
  </si>
  <si>
    <t>1569219</t>
  </si>
  <si>
    <t>SAN ANDRES</t>
  </si>
  <si>
    <t>SAN JOSE DE LLUNGO</t>
  </si>
  <si>
    <t>MARISCAL SUCRE</t>
  </si>
  <si>
    <t>EDUARDO BENIGNO LUQUE ROMERO</t>
  </si>
  <si>
    <t>TECNICO INDUSTRIAL TAHUANTINSUYO</t>
  </si>
  <si>
    <t>SAN AGUSTIN</t>
  </si>
  <si>
    <t>FLORENTINO AMEGHINO</t>
  </si>
  <si>
    <t>AYMARA</t>
  </si>
  <si>
    <t>CRFA AMANECER QOLLA</t>
  </si>
  <si>
    <t>Rural 2</t>
  </si>
  <si>
    <t>Rural 1</t>
  </si>
  <si>
    <t>Rural 3</t>
  </si>
  <si>
    <t>Secundaria</t>
  </si>
  <si>
    <t>Primaria</t>
  </si>
  <si>
    <t>Inicial</t>
  </si>
  <si>
    <t>0240069</t>
  </si>
  <si>
    <t>0701623</t>
  </si>
  <si>
    <t>1025311</t>
  </si>
  <si>
    <t>Inicial  Prog No Escolariz</t>
  </si>
  <si>
    <t>PAPEL LUSTRE DE 60 cm X 50 cm COLOR AZUL</t>
  </si>
  <si>
    <t>PAPEL LUSTRE DE 50 cm X 65 cm COLOR ROJO</t>
  </si>
  <si>
    <t>PAPEL LUSTRE DE 50 cm X 65 cm COLOR AZUL</t>
  </si>
  <si>
    <t>PAPEL LUSTRE DE 50 cm X 65 cm COLOR AMARILLO</t>
  </si>
  <si>
    <t>PAPEL LUSTRE DE 50 cm X 65 cm COLOR VERDE</t>
  </si>
  <si>
    <t>PAPEL LUSTRE DE 50 cm X 65 cm COLOR CELESTE</t>
  </si>
  <si>
    <t>PAPEL LUSTRE DE 60 cm X 50 cm COLOR CELESTE</t>
  </si>
  <si>
    <t>PAPEL LUSTRE DE 60 cm X 50 cm COLOR NARANJA</t>
  </si>
  <si>
    <t>PAPEL LUSTRE DE 60 cm X 50 cm COLOR LILA</t>
  </si>
  <si>
    <t>PAPEL LUSTRE DE 60 cm X 50 cm COLOR MORADO</t>
  </si>
  <si>
    <t>PAPEL LUSTRE DE 60 cm X 50 cm COLOR GUINDA</t>
  </si>
  <si>
    <t>717200170106</t>
  </si>
  <si>
    <t>PAPEL LUSTRE 48 cm X 64 cm COLOR ANARANJADO</t>
  </si>
  <si>
    <t>717200170107</t>
  </si>
  <si>
    <t>PAPEL LUSTRE 48 cm X 64 cm COLOR CELESTE</t>
  </si>
  <si>
    <t>717200170109</t>
  </si>
  <si>
    <t>PAPEL LUSTRE 48 cm X 64 cm COLOR FUCSIA</t>
  </si>
  <si>
    <t>717200170110</t>
  </si>
  <si>
    <t>PAPEL LUSTRE 48 cm X 64 cm COLOR AZUL</t>
  </si>
  <si>
    <t>717200170137</t>
  </si>
  <si>
    <t>PAPEL LUSTRE 64 cm X 78 cm COLOR VERDE</t>
  </si>
  <si>
    <t>717200170139</t>
  </si>
  <si>
    <t>PAPEL LUSTRE 64 cm X 78 cm COLOR ROJO</t>
  </si>
  <si>
    <t>717200180039</t>
  </si>
  <si>
    <t>PAPEL CREPE 50 cm X 1.60 m COLORES VARIADOS</t>
  </si>
  <si>
    <t>717300110266</t>
  </si>
  <si>
    <t>CARTULINA SIMPLE 145 g DE 50 cm X 56 cm COLOR BLANCO</t>
  </si>
  <si>
    <t>717300110267</t>
  </si>
  <si>
    <t>CARTULINA SIMPLE 145 g DE 50 cm X 56 cm COLOR ROSADO</t>
  </si>
  <si>
    <t>717300110268</t>
  </si>
  <si>
    <t>CARTULINA SIMPLE 145 g DE 50 cm X 56 cm COLOR CELESTE</t>
  </si>
  <si>
    <t>717300110269</t>
  </si>
  <si>
    <t>CARTULINA SIMPLE 145 g DE 50 cm X 56 cm COLOR VERDE</t>
  </si>
  <si>
    <t>717300110270</t>
  </si>
  <si>
    <t>CARTULINA SIMPLE 145 g DE 50 cm X 56 cm COLOR AMARILLO</t>
  </si>
  <si>
    <t>717300110330</t>
  </si>
  <si>
    <t>CARTULINA SIMPLE 140 g 50 cm X 65 cm DE COLORES</t>
  </si>
  <si>
    <t>717300110331</t>
  </si>
  <si>
    <t>CARTULINA SIMPLE 140 g 50 cm X 65 cm COLOR NEGRO</t>
  </si>
  <si>
    <t>133000070045</t>
  </si>
  <si>
    <t>CERA AL AGUA PARA PISO AUTOBRILLANTE COLOR ROJO</t>
  </si>
  <si>
    <t>133000070046</t>
  </si>
  <si>
    <t>CERA AL AGUA PARA PISO AUTOBRILLANTE COLOR AMARILLO</t>
  </si>
  <si>
    <t>133000070047</t>
  </si>
  <si>
    <t>CERA AL AGUA PARA PISO AUTOBRILLANTE COLOR NEGRO</t>
  </si>
  <si>
    <t>133000140091</t>
  </si>
  <si>
    <t>AMBIENTADOR EN SPRAY X 650 mL</t>
  </si>
  <si>
    <t>133000140205</t>
  </si>
  <si>
    <t>AMBIENTADOR EN PASTILLA PARA BAÑO X 40 gr APROX.</t>
  </si>
  <si>
    <t>135000180080</t>
  </si>
  <si>
    <t>TRAPEADOR COMPLETO DE MOPA MANGO DE MADERA 30 cm X 1.55 m</t>
  </si>
  <si>
    <t>Técnico Productiva</t>
  </si>
  <si>
    <t>0701649</t>
  </si>
  <si>
    <t>ARTE Y FOLKLORE</t>
  </si>
  <si>
    <t>0239632</t>
  </si>
  <si>
    <t>Básica Alternativa - Avanzado</t>
  </si>
  <si>
    <t>0240408</t>
  </si>
  <si>
    <t>CEBA - GUE SAN CARLOS</t>
  </si>
  <si>
    <t>Básica Alternativa - Inicial e Intermedio</t>
  </si>
  <si>
    <t>0240523</t>
  </si>
  <si>
    <t>1024314</t>
  </si>
  <si>
    <t>CEBA - SANTA ROSA</t>
  </si>
  <si>
    <t>1024355</t>
  </si>
  <si>
    <t>CEBA - 70025 INDEPENDENCIA NACIONAL</t>
  </si>
  <si>
    <t>1024397</t>
  </si>
  <si>
    <t>CEBA - JOSE ANTONIO ENCINAS</t>
  </si>
  <si>
    <t>1025741</t>
  </si>
  <si>
    <t>1024678</t>
  </si>
  <si>
    <t>SAN MARTIN DE PORRAS</t>
  </si>
  <si>
    <t>1259449</t>
  </si>
  <si>
    <t>1155308</t>
  </si>
  <si>
    <t>0547414</t>
  </si>
  <si>
    <t>0701607</t>
  </si>
  <si>
    <t>1331883</t>
  </si>
  <si>
    <t>CEBA - VILLA DEL LAGO</t>
  </si>
  <si>
    <t>1360122</t>
  </si>
  <si>
    <t>CEBA - MAÑAZO</t>
  </si>
  <si>
    <t>1360130</t>
  </si>
  <si>
    <t>CEBA - 45 EMILIO ROMERO PADILLA</t>
  </si>
  <si>
    <t>1360148</t>
  </si>
  <si>
    <t>1360155</t>
  </si>
  <si>
    <t>CEBA - 32</t>
  </si>
  <si>
    <t>1564590</t>
  </si>
  <si>
    <t>CEBA - APLICACION PEDAGOGICO PUNO</t>
  </si>
  <si>
    <t>1702331</t>
  </si>
  <si>
    <t>CEBA - VIRGEN DE LA ASUNCION</t>
  </si>
  <si>
    <t>1724855</t>
  </si>
  <si>
    <t>1764067</t>
  </si>
  <si>
    <t>Puno</t>
  </si>
  <si>
    <t>Mañazo</t>
  </si>
  <si>
    <t>Huata</t>
  </si>
  <si>
    <t>Plateria</t>
  </si>
  <si>
    <t>Acora</t>
  </si>
  <si>
    <t>Costo Ajustado</t>
  </si>
  <si>
    <t>Costo Real por Numero de Estudiantes</t>
  </si>
  <si>
    <t>AVENIDA LA CULTURA S/N</t>
  </si>
  <si>
    <t>Sector Educación</t>
  </si>
  <si>
    <t>JIRON SIMON BOLIVAR 1505</t>
  </si>
  <si>
    <t>JIRON HUANCANE 154</t>
  </si>
  <si>
    <t>PASAJE HIPOLITO UNANUE 152</t>
  </si>
  <si>
    <t>CIUDAD PEDAGOGICA</t>
  </si>
  <si>
    <t>JIRON AREQUIPA 245</t>
  </si>
  <si>
    <t>CEBA - GLORIOSO SAN CARLOS</t>
  </si>
  <si>
    <t>JIRON EL PUERTO 164</t>
  </si>
  <si>
    <t>JIRON LOS ANDES 246</t>
  </si>
  <si>
    <t>JIRON LEONCIO PRADO 345</t>
  </si>
  <si>
    <t>AVENIDA NORTE S/N</t>
  </si>
  <si>
    <t>1025881</t>
  </si>
  <si>
    <t>PRITE PUNO</t>
  </si>
  <si>
    <t xml:space="preserve">E0 - Básica Especial - PRITE       </t>
  </si>
  <si>
    <t xml:space="preserve">Educación Básica Especial     </t>
  </si>
  <si>
    <t>1738277</t>
  </si>
  <si>
    <t>NIÑO JESUS DE PRAGA</t>
  </si>
  <si>
    <t xml:space="preserve">E1 - Básica Especial - Inicial     </t>
  </si>
  <si>
    <t>1738285</t>
  </si>
  <si>
    <t>NUESTRA SEÑORA DE COPACABANA</t>
  </si>
  <si>
    <t>0521195</t>
  </si>
  <si>
    <t xml:space="preserve">E2 - Básica Especial - Primaria    </t>
  </si>
  <si>
    <t>1024595</t>
  </si>
  <si>
    <t xml:space="preserve">Inicial          </t>
  </si>
  <si>
    <t>1249</t>
  </si>
  <si>
    <t>VILLA DE SOCCA</t>
  </si>
  <si>
    <t>1772029</t>
  </si>
  <si>
    <t>QUINUAPATA</t>
  </si>
  <si>
    <t>1192</t>
  </si>
  <si>
    <t>1218 NUEVO AMANECER DE BUENAVISTA</t>
  </si>
  <si>
    <t>SAN ANTONIO DE UMAYO</t>
  </si>
  <si>
    <t>ANANZAYA</t>
  </si>
  <si>
    <t>1300</t>
  </si>
  <si>
    <t>URINSAYA</t>
  </si>
  <si>
    <t>SAN JERONIMO</t>
  </si>
  <si>
    <t>1200 SEMILLITAS DEL SABER</t>
  </si>
  <si>
    <t>CAMPANARIO</t>
  </si>
  <si>
    <t>CANCHARANI PAMPA</t>
  </si>
  <si>
    <t>TITILE</t>
  </si>
  <si>
    <t>380</t>
  </si>
  <si>
    <t>1772003</t>
  </si>
  <si>
    <t>EDUARDITOS</t>
  </si>
  <si>
    <t>1791474</t>
  </si>
  <si>
    <t>ISLA TUPIRI CORAZON</t>
  </si>
  <si>
    <t>1211 CIUDAD JARDIN</t>
  </si>
  <si>
    <t>VILLA PAXA</t>
  </si>
  <si>
    <t>EL MIRADOR DE YANAMAYO</t>
  </si>
  <si>
    <t>COMPLEJO EDUCATIVO AGROPECUARIO</t>
  </si>
  <si>
    <t>1772011</t>
  </si>
  <si>
    <t>VIRGEN DE LA CANDELARIA</t>
  </si>
  <si>
    <t>CAYRANI</t>
  </si>
  <si>
    <t>rural 1</t>
  </si>
  <si>
    <t>AYMAVE</t>
  </si>
  <si>
    <t>CHALLACOLLO</t>
  </si>
  <si>
    <t>3971070</t>
  </si>
  <si>
    <t>3971071</t>
  </si>
  <si>
    <t>SILLUNI HAMAYA</t>
  </si>
  <si>
    <t>3953588</t>
  </si>
  <si>
    <t>ESTRELLITAS DEL SABER</t>
  </si>
  <si>
    <t>3971086</t>
  </si>
  <si>
    <t>HORIZONTES BRILLANTES</t>
  </si>
  <si>
    <t>3953587</t>
  </si>
  <si>
    <t>3971072</t>
  </si>
  <si>
    <t>LOS ROSALES ISCATA</t>
  </si>
  <si>
    <t>CHACAPADJA</t>
  </si>
  <si>
    <t>3971084</t>
  </si>
  <si>
    <t>MIS PRIMEROS PASOS</t>
  </si>
  <si>
    <t>3953589</t>
  </si>
  <si>
    <t>3953590</t>
  </si>
  <si>
    <t>SORA PAMPA</t>
  </si>
  <si>
    <t>3953592</t>
  </si>
  <si>
    <t>3953591</t>
  </si>
  <si>
    <t>3953584</t>
  </si>
  <si>
    <t>INTIWAWAKUNA</t>
  </si>
  <si>
    <t>3953583</t>
  </si>
  <si>
    <t>WAWAKUNA TAQUILE</t>
  </si>
  <si>
    <t>3953586</t>
  </si>
  <si>
    <t>WAWAKUNAQ PURIRINAN</t>
  </si>
  <si>
    <t>CHIMPA</t>
  </si>
  <si>
    <t>3956826</t>
  </si>
  <si>
    <t>COCHELA</t>
  </si>
  <si>
    <t>3971073</t>
  </si>
  <si>
    <t>HUELLITAS DE AMOR</t>
  </si>
  <si>
    <t>TICANIPAMPA</t>
  </si>
  <si>
    <t>3956864</t>
  </si>
  <si>
    <t>CHIFRON</t>
  </si>
  <si>
    <t>3953582</t>
  </si>
  <si>
    <t>3971067</t>
  </si>
  <si>
    <t>3971064</t>
  </si>
  <si>
    <t>HUAYLLAME</t>
  </si>
  <si>
    <t>3971069</t>
  </si>
  <si>
    <t>HUAYLLANE</t>
  </si>
  <si>
    <t>INQUINCHO CHURO</t>
  </si>
  <si>
    <t>3954340</t>
  </si>
  <si>
    <t>KARANA</t>
  </si>
  <si>
    <t>3971068</t>
  </si>
  <si>
    <t>3971065</t>
  </si>
  <si>
    <t>3953597</t>
  </si>
  <si>
    <t>3956881</t>
  </si>
  <si>
    <t>MORINLAYA</t>
  </si>
  <si>
    <t>3953598</t>
  </si>
  <si>
    <t>PACHOCUCHO</t>
  </si>
  <si>
    <t>3971087</t>
  </si>
  <si>
    <t>CHILICHUPA</t>
  </si>
  <si>
    <t>3953581</t>
  </si>
  <si>
    <t>3971075</t>
  </si>
  <si>
    <t>PASITOS MAGICOS</t>
  </si>
  <si>
    <t>TUFRE</t>
  </si>
  <si>
    <t>BARRIO VISTA ALEGRE</t>
  </si>
  <si>
    <t>3956870</t>
  </si>
  <si>
    <t>VISTA ALEGRE</t>
  </si>
  <si>
    <t>3956199</t>
  </si>
  <si>
    <t>CARACOLITOS</t>
  </si>
  <si>
    <t>3956871</t>
  </si>
  <si>
    <t>CASCABELITOS</t>
  </si>
  <si>
    <t>3971076</t>
  </si>
  <si>
    <t>LOS CAMPEONES MACHALLATA</t>
  </si>
  <si>
    <t>SUCARI</t>
  </si>
  <si>
    <t>CATACURANI</t>
  </si>
  <si>
    <t>3971078</t>
  </si>
  <si>
    <t>3954342</t>
  </si>
  <si>
    <t>3954343</t>
  </si>
  <si>
    <t>3971079</t>
  </si>
  <si>
    <t>MI PEQUEÑO MUNDO</t>
  </si>
  <si>
    <t>TIJIRA</t>
  </si>
  <si>
    <t>3974891</t>
  </si>
  <si>
    <t>3971077</t>
  </si>
  <si>
    <t>MIS TESORITOS</t>
  </si>
  <si>
    <t>SAN JOSE DE HUANCARANI</t>
  </si>
  <si>
    <t>3971088</t>
  </si>
  <si>
    <t>3956839</t>
  </si>
  <si>
    <t>CHAHUARES</t>
  </si>
  <si>
    <t>3953595</t>
  </si>
  <si>
    <t>ESPERANZAS DEL MAÑANA</t>
  </si>
  <si>
    <t>3953594</t>
  </si>
  <si>
    <t>GUIANDO TUS PASOS</t>
  </si>
  <si>
    <t>HUAYLLAHUECO</t>
  </si>
  <si>
    <t>3956873</t>
  </si>
  <si>
    <t>3956838</t>
  </si>
  <si>
    <t>MOCACHI</t>
  </si>
  <si>
    <t>INDOAMERICA</t>
  </si>
  <si>
    <t>3954338</t>
  </si>
  <si>
    <t>ANGELITOS DEL SABER</t>
  </si>
  <si>
    <t>3958422</t>
  </si>
  <si>
    <t>FLOR DE KACTUS</t>
  </si>
  <si>
    <t>ISLA KAPI CRUZ GRANDE</t>
  </si>
  <si>
    <t>3971063</t>
  </si>
  <si>
    <t>KAPI CRUZ GRANDE</t>
  </si>
  <si>
    <t>3953599</t>
  </si>
  <si>
    <t>LAS MARIPOSITAS</t>
  </si>
  <si>
    <t>3971060</t>
  </si>
  <si>
    <t>LOS GIRASOLES</t>
  </si>
  <si>
    <t>3954335</t>
  </si>
  <si>
    <t>LOS PEQUES</t>
  </si>
  <si>
    <t>3971059</t>
  </si>
  <si>
    <t>MI RINCON MAGICO</t>
  </si>
  <si>
    <t>3971061</t>
  </si>
  <si>
    <t>NIÑOS PIONEROS</t>
  </si>
  <si>
    <t>PAMPILLA</t>
  </si>
  <si>
    <t>AZIRUNI CHUPA</t>
  </si>
  <si>
    <t>3956840</t>
  </si>
  <si>
    <t>PASITOS DE ORO</t>
  </si>
  <si>
    <t>LUIS DUEÑAS PERALTA</t>
  </si>
  <si>
    <t>LA RINCONADA</t>
  </si>
  <si>
    <t>3965203</t>
  </si>
  <si>
    <t>SEMBRANDO SABERES</t>
  </si>
  <si>
    <t>JALLIHUAYA</t>
  </si>
  <si>
    <t>3956872</t>
  </si>
  <si>
    <t>YAURUYO</t>
  </si>
  <si>
    <t>COBREPATE</t>
  </si>
  <si>
    <t>3956874</t>
  </si>
  <si>
    <t>COBRE PATA</t>
  </si>
  <si>
    <t>CHAQOMOQO</t>
  </si>
  <si>
    <t>3956171</t>
  </si>
  <si>
    <t>3971080</t>
  </si>
  <si>
    <t>SEMILLAS DE AMOR</t>
  </si>
  <si>
    <t>3953580</t>
  </si>
  <si>
    <t>ULLAGACHI COCHAPATA</t>
  </si>
  <si>
    <t>SAN JOSE PUCANI</t>
  </si>
  <si>
    <t>UROSTRIBUNA</t>
  </si>
  <si>
    <t>70699 GAMALIEL CHURATA</t>
  </si>
  <si>
    <t>AGROPECUARIO THUNUHUAYA</t>
  </si>
  <si>
    <t>SAN JUAN DE HUATTA</t>
  </si>
  <si>
    <t>AGROINDUSTRIAL DE CCOTA</t>
  </si>
  <si>
    <t>MANUEL ZUÑIGA CAMACHO</t>
  </si>
  <si>
    <t>MILITAR INCA MANCO CAPAC</t>
  </si>
  <si>
    <t>CENTRO CIVICO COMERCIAL</t>
  </si>
  <si>
    <t>JIRON LIMA S/N</t>
  </si>
  <si>
    <t>JIRON JOSE CARLOS MARIATEGUI S/N</t>
  </si>
  <si>
    <t>Paucarcolla</t>
  </si>
  <si>
    <t>ILLPA</t>
  </si>
  <si>
    <t>1576560</t>
  </si>
  <si>
    <t>INKATEC</t>
  </si>
  <si>
    <t>Convenio con Sector Educación</t>
  </si>
  <si>
    <t>JIRON PUNO 415</t>
  </si>
  <si>
    <t>AVENIDA EJERCITO S/N ETAPA I</t>
  </si>
  <si>
    <t>Otro sector público (FF.AA.)</t>
  </si>
  <si>
    <t>JIRON ILAVE 269</t>
  </si>
  <si>
    <t>ESTABLECIMIENTO PENAL YANAMAYO</t>
  </si>
  <si>
    <t>133000010002</t>
  </si>
  <si>
    <t>ACIDO MURIATICO X 1 L</t>
  </si>
  <si>
    <t>710600010002</t>
  </si>
  <si>
    <t>ARCHIVADOR ACORDEON ALFABETICO TAMAÑO OFICIO</t>
  </si>
  <si>
    <t>646100060005</t>
  </si>
  <si>
    <t>BALDE DE PLASTICO CON CAÑO X 10 L</t>
  </si>
  <si>
    <t>646100060042</t>
  </si>
  <si>
    <t>BALDE DE PLASTICO CON TAPA X 20 L</t>
  </si>
  <si>
    <t>646100080011</t>
  </si>
  <si>
    <t>BATEA DE PLÁSTICO X 10 L APROX.</t>
  </si>
  <si>
    <t>646100080016</t>
  </si>
  <si>
    <t>BATEA DE PLÁSTICO X 20 L APROX.</t>
  </si>
  <si>
    <t>BOLÍGRAFO (LAPICERO) DE TINTA LÍQUIDA PUNTA FINA COLOR  AZUL</t>
  </si>
  <si>
    <t>BOLÍGRAFO (LAPICERO) DE TINTA LÍQUIDA PUNTA FINA COLOR  NEGRO</t>
  </si>
  <si>
    <t>BOLÍGRAFO (LAPICERO) DE TINTA LÍQUIDA PUNTA FINA COLOR  ROJO</t>
  </si>
  <si>
    <t>716000010208</t>
  </si>
  <si>
    <t>BOLIGRAFO (LAPICERO) DE TINTA SECA PUNTA FINA COLOR  AZUL</t>
  </si>
  <si>
    <t>716000010209</t>
  </si>
  <si>
    <t>BOLIGRAFO (LAPICERO) DE TINTA SECA PUNTA FINA COLOR  NEGRO</t>
  </si>
  <si>
    <t>716000010187</t>
  </si>
  <si>
    <t>BOLIGRAFO (LAPICERO) DE TINTA SECA PUNTA FINA COLOR ROJO</t>
  </si>
  <si>
    <t>133000080055</t>
  </si>
  <si>
    <t>CERA EN PASTA PARA PISO COLOR AMARILLO X 1 gal</t>
  </si>
  <si>
    <t>133000080061</t>
  </si>
  <si>
    <t>CERA EN PASTA PARA PISO COLOR NEUTRO X 1 gal</t>
  </si>
  <si>
    <t>133000080062</t>
  </si>
  <si>
    <t>CERA EN PASTA PARA PISO COLOR ROJO X 1 L</t>
  </si>
  <si>
    <t>718500060001</t>
  </si>
  <si>
    <t>CHINCHE CON CABEZA DE COLORES X 100</t>
  </si>
  <si>
    <t>710300010045</t>
  </si>
  <si>
    <t>CINTA ADHESIVA TRANSPARENTE 2 in X 40 yd</t>
  </si>
  <si>
    <t>710300160011</t>
  </si>
  <si>
    <t>CINTA DE PAPEL PARA ENMASCARAR - MASKING TAPE 1 in X 40 yd</t>
  </si>
  <si>
    <t>718500050044</t>
  </si>
  <si>
    <t>CLIP DE METAL 33 mm FORRADO CON PLASTICO X 100</t>
  </si>
  <si>
    <t>737000010011</t>
  </si>
  <si>
    <t>COLA SINTETICA X 250 mL</t>
  </si>
  <si>
    <t>710600080011</t>
  </si>
  <si>
    <t>COLECTOR REVISTERO DE CARTON LOMO ANCHO TAMAÑO OFICIO</t>
  </si>
  <si>
    <t>717200030118</t>
  </si>
  <si>
    <t>CUADERNO CUADRICULADO TAMAÑO A4 X 96 HOJAS</t>
  </si>
  <si>
    <t>717200030013</t>
  </si>
  <si>
    <t>CUADERNO CUADRICULADO TAMAÑO A5 X 100 HOJAS</t>
  </si>
  <si>
    <t>717200030188</t>
  </si>
  <si>
    <t>CUADERNO ESPIRAL CUADRICULADO TAMAÑO A4 X 180 HOJAS</t>
  </si>
  <si>
    <t>133000120071</t>
  </si>
  <si>
    <t>DESINFECTANTE LIMPIADOR AROMATICO - PINO</t>
  </si>
  <si>
    <t>715000110056</t>
  </si>
  <si>
    <t>ENGRAPADOR DE OFICINA (25 HOJAS)</t>
  </si>
  <si>
    <t>715000110076</t>
  </si>
  <si>
    <t>ENGRAPADOR DE OFICINA (30 HOJAS)</t>
  </si>
  <si>
    <t>135000050015</t>
  </si>
  <si>
    <t>ESCOBA BAJA POLICIA DE 3 PITAS 2 ZUNCHOS</t>
  </si>
  <si>
    <t>135000050060</t>
  </si>
  <si>
    <t>ESCOBA DE CERDA DE PLÁSTICO 40 cm</t>
  </si>
  <si>
    <t>135000060119</t>
  </si>
  <si>
    <t>ESCOBILLA DE PLASTICO PARA INODORO CON BASE</t>
  </si>
  <si>
    <t>715000240003</t>
  </si>
  <si>
    <t>ESPONJERO DE JEBE REDONDO</t>
  </si>
  <si>
    <t>710600060044</t>
  </si>
  <si>
    <t>FORRO DE PLASTICO TRANSPARENTE TAMAÑO OFICIO X 5 m</t>
  </si>
  <si>
    <t>710300060060</t>
  </si>
  <si>
    <t>GOMA EN BARRA X 10 g APROX.</t>
  </si>
  <si>
    <t>710300060069</t>
  </si>
  <si>
    <t>GOMA LIQUIDA X 250 mL</t>
  </si>
  <si>
    <t>718500080012</t>
  </si>
  <si>
    <t>GRAPA 23/13 X 1000</t>
  </si>
  <si>
    <t>139200100096</t>
  </si>
  <si>
    <t>JABON DE TOCADOR LIQUIDO X 400 mL</t>
  </si>
  <si>
    <t>135000190087</t>
  </si>
  <si>
    <t>JALADOR DE AGUA DE JEBE DE 40 cm</t>
  </si>
  <si>
    <t>716000040004</t>
  </si>
  <si>
    <t>LAPIZ BICOLOR PUNTA DELGADA</t>
  </si>
  <si>
    <t>716000190004</t>
  </si>
  <si>
    <t>LAPIZ DE CERA CRAYON GRUESO JUEGO X 12</t>
  </si>
  <si>
    <t>716000040025</t>
  </si>
  <si>
    <t>LAPIZ DE COLOR TAMAÑO GRANDE (JUEGO X 12 COLORES)</t>
  </si>
  <si>
    <t>716000040047</t>
  </si>
  <si>
    <t>LAPIZ NEGRO GRADO 2B</t>
  </si>
  <si>
    <t>717200140150</t>
  </si>
  <si>
    <t>LIBRO DE ACTAS EMPASTADO RAYADO TAMAÑO A4 X 200 HOJAS</t>
  </si>
  <si>
    <t>133000270011</t>
  </si>
  <si>
    <t>LIMPIA VIDRIOS X 650 mL</t>
  </si>
  <si>
    <t>710300120160</t>
  </si>
  <si>
    <t>NOTA AUTOADHESIVA 3 in X 3 in (7.6 cm X 7.6 cm) APROX. X 100 HOJAS COLORES VARIADOS</t>
  </si>
  <si>
    <t>710300120116</t>
  </si>
  <si>
    <t>NOTA AUTOADHESIVA 3 in X 3 in (7.6 cm X 7.6 cm) APROX. X 500 HOJAS</t>
  </si>
  <si>
    <t>717200050353</t>
  </si>
  <si>
    <t>PAPEL BOND 80 g TAMAÑO A4 DE COLOR</t>
  </si>
  <si>
    <t>715000120045</t>
  </si>
  <si>
    <t>PERFORADOR DE 2 ESPIGAS PARA 25 HOJAS</t>
  </si>
  <si>
    <t>317500040020</t>
  </si>
  <si>
    <t>PLASTILINA GRUESA JUEGO X 12</t>
  </si>
  <si>
    <t>716000060374</t>
  </si>
  <si>
    <t>PLUMON DE TINTA INDELEBLE PUNTA FINA</t>
  </si>
  <si>
    <t>716000060451</t>
  </si>
  <si>
    <t>PLUMON MARCADOR DE TINTA AL AGUA PUNTA DELGADA COLOR AZUL</t>
  </si>
  <si>
    <t>716000060450</t>
  </si>
  <si>
    <t>PLUMON MARCADOR DE TINTA AL AGUA PUNTA DELGADA COLOR NEGRO</t>
  </si>
  <si>
    <t>716000060449</t>
  </si>
  <si>
    <t>PLUMON MARCADOR DE TINTA AL AGUA PUNTA DELGADA COLOR ROJO</t>
  </si>
  <si>
    <t>716000060409</t>
  </si>
  <si>
    <t>PLUMON MARCADOR DE TINTA AL AGUA PUNTA DELGADA JUEGO X 10 COLORES</t>
  </si>
  <si>
    <t>716000060543</t>
  </si>
  <si>
    <t>PLUMON PARA PIZARRA ACRILICA PUNTA GRUESA RECARGABLE COLOR VERDE</t>
  </si>
  <si>
    <t>716000060465</t>
  </si>
  <si>
    <t>PLUMON RESALTADOR PUNTA GRUESA BISELADA COLOR CELESTE</t>
  </si>
  <si>
    <t>716000060459</t>
  </si>
  <si>
    <t>PLUMON RESALTADOR PUNTA GRUESA BISELADA ROSADO</t>
  </si>
  <si>
    <t>715000150002</t>
  </si>
  <si>
    <t>PORTA CLIPS ACRILICO CON IMAN</t>
  </si>
  <si>
    <t>715000200006</t>
  </si>
  <si>
    <t>SACAGRAPA DE METAL</t>
  </si>
  <si>
    <t>716000080076</t>
  </si>
  <si>
    <t>SELLO FECHADOR</t>
  </si>
  <si>
    <t>203400120391</t>
  </si>
  <si>
    <t>SILICONA LIQUIDA X 250 ml</t>
  </si>
  <si>
    <t>710600100238</t>
  </si>
  <si>
    <t>SOBRE MANILA  TAMAÑO  OFICIO</t>
  </si>
  <si>
    <t>716000090048</t>
  </si>
  <si>
    <t>TAMPON CON CUBIERTA DE PLASTICO TAMAÑO MEDIANO COLOR AZUL</t>
  </si>
  <si>
    <t>716000090047</t>
  </si>
  <si>
    <t>TAMPON CON CUBIERTA DE PLASTICO TAMAÑO MEDIANO COLOR NEGRO</t>
  </si>
  <si>
    <t>716000090046</t>
  </si>
  <si>
    <t>TAMPON CON CUBIERTA DE PLASTICO TAMAÑO MEDIANO COLOR ROJO</t>
  </si>
  <si>
    <t>291000100031</t>
  </si>
  <si>
    <t>TEMPERA X 250 mL COLOR AMARILLO</t>
  </si>
  <si>
    <t>291000100032</t>
  </si>
  <si>
    <t>TEMPERA X 250 mL COLOR AZUL</t>
  </si>
  <si>
    <t>291000100033</t>
  </si>
  <si>
    <t>TEMPERA X 250 mL COLOR BLANCO</t>
  </si>
  <si>
    <t>291000100039</t>
  </si>
  <si>
    <t>TEMPERA X 250 mL COLOR NEGRO</t>
  </si>
  <si>
    <t>291000100016</t>
  </si>
  <si>
    <t>TEMPERA X 250 mL COLOR ROJO</t>
  </si>
  <si>
    <t>291000100015</t>
  </si>
  <si>
    <t>TEMPERA X 250 mL COLOR VERDE</t>
  </si>
  <si>
    <t>291000100003</t>
  </si>
  <si>
    <t>TEMPERA X 30 g COLOR ROSADO</t>
  </si>
  <si>
    <t>715000230076</t>
  </si>
  <si>
    <t>TIJERA DE METAL DE 5 in PARA ZURDO CON PUNTA ROMA Y MANGO DE PLÁSTICO</t>
  </si>
  <si>
    <t>715000230062</t>
  </si>
  <si>
    <t>TIJERA DE METAL DE 9 in CON MANGO DE PLASTICO</t>
  </si>
  <si>
    <t>716000260041</t>
  </si>
  <si>
    <t>TINTA PARA PLUMÓN DE PIZARRA ACRÍLICA X 15 mL COLOR AZUL</t>
  </si>
  <si>
    <t>716000260040</t>
  </si>
  <si>
    <t>TINTA PARA PLUMÓN DE PIZARRA ACRÍLICA X 15 mL COLOR NEGRO</t>
  </si>
  <si>
    <t>716000260043</t>
  </si>
  <si>
    <t>TINTA PARA PLUMÓN DE PIZARRA ACRÍLICA X 15 mL COLOR ROJO</t>
  </si>
  <si>
    <t>716000260023</t>
  </si>
  <si>
    <t>TINTA PARA PLUMÓN DE PIZARRA ACRÍLICA X 15 mL COLOR VERDE</t>
  </si>
  <si>
    <t>716000160021</t>
  </si>
  <si>
    <t>TINTA PARA TAMPON X 28 mL APROX. COLOR AZUL</t>
  </si>
  <si>
    <t>716000160022</t>
  </si>
  <si>
    <t>TINTA PARA TAMPON X 28 mL APROX. COLOR NEGRO</t>
  </si>
  <si>
    <t>716000160020</t>
  </si>
  <si>
    <t>TINTA PARA TAMPON X 28 mL APROX. COLOR ROJO</t>
  </si>
  <si>
    <t>711100010011</t>
  </si>
  <si>
    <t>BORRADOR PARA LAPIZ RECTANGULAR TAMAÑO MEDIANO</t>
  </si>
  <si>
    <t>646100030124</t>
  </si>
  <si>
    <t>TACHO DE PLÁSTICO CON TAPA VAIVÉN 20 L APROX.</t>
  </si>
  <si>
    <t>NIVEL:</t>
  </si>
  <si>
    <t>UNIDAD DE GESTION EDUCATIVA LOCAL PUNO UE 311</t>
  </si>
  <si>
    <t>CUADRO DE NECESIDADES PARA LA OPERATIVIDAD DE LAS INSTITUCIONES EDUCATIVAS DEL ÁMBITO DE LA UGEL PUNO - 2022</t>
  </si>
  <si>
    <t>CUADRO DE NECESIDADES 2022</t>
  </si>
  <si>
    <t xml:space="preserve"> - Verificar</t>
  </si>
  <si>
    <t>CHURATA CURO CLAUDIA Marilú</t>
  </si>
  <si>
    <t>claudymar_9@hotmail.com</t>
  </si>
  <si>
    <t>975730048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</si>
</sst>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&quot;S/.&quot;\ #,##0.00;&quot;S/.&quot;\ \-#,##0.00"/>
    <numFmt numFmtId="166" formatCode="_ &quot;S/.&quot;\ * #,##0.00_ ;_ &quot;S/.&quot;\ * \-#,##0.00_ ;_ &quot;S/.&quot;\ * &quot;-&quot;??_ ;_ @_ "/>
    <numFmt numFmtId="167" formatCode="&quot;S/.&quot;\ #,##0.00"/>
  </numFmts>
  <fonts count="4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7.5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3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rgb="FF0000FF"/>
      <name val="Arial"/>
      <family val="2"/>
    </font>
    <font>
      <b/>
      <sz val="7.5"/>
      <color rgb="FF000000"/>
      <name val="Arial"/>
      <family val="2"/>
    </font>
    <font>
      <b/>
      <sz val="12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rgb="FF3333CC"/>
      <name val="Arial"/>
      <family val="2"/>
    </font>
    <font>
      <b/>
      <sz val="8"/>
      <color rgb="FF3333CC"/>
      <name val="Calibri"/>
      <family val="2"/>
      <scheme val="minor"/>
    </font>
    <font>
      <b/>
      <sz val="14"/>
      <color rgb="FFC00000"/>
      <name val="Arial"/>
      <family val="2"/>
    </font>
    <font>
      <b/>
      <sz val="7.5"/>
      <color theme="0"/>
      <name val="Arial"/>
      <family val="2"/>
    </font>
    <font>
      <b/>
      <u/>
      <sz val="12"/>
      <name val="Arial"/>
      <family val="2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63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2"/>
      <color rgb="FF3333CC"/>
      <name val="Calibri"/>
      <family val="2"/>
      <scheme val="minor"/>
    </font>
    <font>
      <sz val="8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3333CC"/>
      <name val="Arial"/>
      <family val="2"/>
    </font>
    <font>
      <b/>
      <u/>
      <sz val="16"/>
      <color rgb="FF3333CC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rgb="FF3333CC"/>
      </left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 style="medium">
        <color rgb="FF3333CC"/>
      </left>
      <right/>
      <top style="medium">
        <color rgb="FF3333CC"/>
      </top>
      <bottom style="medium">
        <color rgb="FF3333CC"/>
      </bottom>
      <diagonal/>
    </border>
    <border>
      <left/>
      <right/>
      <top style="medium">
        <color rgb="FF3333CC"/>
      </top>
      <bottom style="medium">
        <color rgb="FF3333CC"/>
      </bottom>
      <diagonal/>
    </border>
    <border>
      <left/>
      <right style="medium">
        <color rgb="FF3333CC"/>
      </right>
      <top style="medium">
        <color rgb="FF3333CC"/>
      </top>
      <bottom style="medium">
        <color rgb="FF3333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/>
    <xf numFmtId="0" fontId="4" fillId="0" borderId="0"/>
    <xf numFmtId="0" fontId="4" fillId="0" borderId="0"/>
  </cellStyleXfs>
  <cellXfs count="200">
    <xf numFmtId="0" fontId="0" fillId="0" borderId="0" xfId="0"/>
    <xf numFmtId="0" fontId="24" fillId="0" borderId="0" xfId="0" applyFont="1" applyAlignment="1">
      <alignment horizontal="left" vertical="center" indent="1"/>
    </xf>
    <xf numFmtId="0" fontId="1" fillId="0" borderId="0" xfId="0" applyFont="1" applyAlignment="1" applyProtection="1">
      <alignment horizontal="center"/>
      <protection locked="0" hidden="1"/>
    </xf>
    <xf numFmtId="0" fontId="6" fillId="0" borderId="0" xfId="0" applyFont="1" applyAlignment="1" applyProtection="1">
      <protection locked="0" hidden="1"/>
    </xf>
    <xf numFmtId="0" fontId="1" fillId="0" borderId="0" xfId="0" applyFont="1" applyAlignment="1" applyProtection="1">
      <alignment horizontal="center" vertical="center"/>
      <protection locked="0" hidden="1"/>
    </xf>
    <xf numFmtId="0" fontId="1" fillId="0" borderId="0" xfId="0" applyFont="1" applyProtection="1">
      <protection locked="0" hidden="1"/>
    </xf>
    <xf numFmtId="0" fontId="2" fillId="0" borderId="0" xfId="0" applyFont="1" applyBorder="1" applyAlignment="1" applyProtection="1">
      <protection locked="0" hidden="1"/>
    </xf>
    <xf numFmtId="0" fontId="22" fillId="0" borderId="0" xfId="0" applyFont="1" applyFill="1" applyBorder="1" applyAlignment="1" applyProtection="1">
      <alignment vertical="center" wrapText="1"/>
      <protection locked="0" hidden="1"/>
    </xf>
    <xf numFmtId="0" fontId="21" fillId="0" borderId="0" xfId="0" applyFont="1" applyBorder="1" applyAlignment="1" applyProtection="1">
      <alignment vertical="center" wrapText="1"/>
      <protection locked="0" hidden="1"/>
    </xf>
    <xf numFmtId="0" fontId="28" fillId="15" borderId="9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/>
      <protection locked="0" hidden="1"/>
    </xf>
    <xf numFmtId="2" fontId="4" fillId="0" borderId="0" xfId="0" applyNumberFormat="1" applyFont="1" applyBorder="1" applyAlignment="1" applyProtection="1">
      <alignment horizontal="center" vertical="center"/>
      <protection locked="0" hidden="1"/>
    </xf>
    <xf numFmtId="164" fontId="3" fillId="0" borderId="0" xfId="0" applyNumberFormat="1" applyFont="1" applyBorder="1" applyAlignment="1" applyProtection="1">
      <alignment horizontal="center"/>
      <protection locked="0" hidden="1"/>
    </xf>
    <xf numFmtId="0" fontId="1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Font="1" applyBorder="1" applyAlignment="1" applyProtection="1">
      <alignment horizontal="center" vertical="center"/>
      <protection locked="0" hidden="1"/>
    </xf>
    <xf numFmtId="2" fontId="9" fillId="0" borderId="0" xfId="0" applyNumberFormat="1" applyFont="1" applyBorder="1" applyAlignment="1" applyProtection="1">
      <alignment horizontal="center" vertical="center"/>
      <protection locked="0" hidden="1"/>
    </xf>
    <xf numFmtId="164" fontId="9" fillId="0" borderId="0" xfId="0" applyNumberFormat="1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Protection="1">
      <protection locked="0" hidden="1"/>
    </xf>
    <xf numFmtId="0" fontId="9" fillId="0" borderId="0" xfId="0" applyFont="1" applyBorder="1" applyAlignment="1" applyProtection="1">
      <alignment vertical="center"/>
      <protection locked="0" hidden="1"/>
    </xf>
    <xf numFmtId="2" fontId="12" fillId="0" borderId="0" xfId="0" applyNumberFormat="1" applyFont="1" applyBorder="1" applyAlignment="1" applyProtection="1">
      <alignment horizontal="left" vertical="center"/>
      <protection locked="0" hidden="1"/>
    </xf>
    <xf numFmtId="166" fontId="14" fillId="17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13" fillId="0" borderId="0" xfId="0" applyFont="1" applyBorder="1" applyAlignment="1" applyProtection="1">
      <alignment horizontal="center" vertical="center"/>
      <protection locked="0" hidden="1"/>
    </xf>
    <xf numFmtId="0" fontId="5" fillId="0" borderId="0" xfId="0" applyNumberFormat="1" applyFont="1" applyBorder="1" applyAlignment="1" applyProtection="1">
      <alignment horizontal="center" vertical="center"/>
      <protection locked="0" hidden="1"/>
    </xf>
    <xf numFmtId="167" fontId="23" fillId="4" borderId="0" xfId="0" applyNumberFormat="1" applyFont="1" applyFill="1" applyBorder="1" applyAlignment="1" applyProtection="1">
      <alignment vertical="center"/>
      <protection locked="0" hidden="1"/>
    </xf>
    <xf numFmtId="49" fontId="25" fillId="0" borderId="8" xfId="0" applyNumberFormat="1" applyFont="1" applyBorder="1" applyAlignment="1" applyProtection="1">
      <alignment horizontal="center" vertical="center" wrapText="1"/>
      <protection locked="0" hidden="1"/>
    </xf>
    <xf numFmtId="0" fontId="5" fillId="0" borderId="0" xfId="0" applyFont="1" applyBorder="1" applyAlignment="1" applyProtection="1">
      <alignment vertical="center" wrapText="1"/>
      <protection locked="0" hidden="1"/>
    </xf>
    <xf numFmtId="0" fontId="9" fillId="4" borderId="0" xfId="0" applyFont="1" applyFill="1" applyBorder="1" applyAlignment="1" applyProtection="1">
      <alignment horizontal="center" vertical="center"/>
      <protection locked="0" hidden="1"/>
    </xf>
    <xf numFmtId="2" fontId="15" fillId="4" borderId="0" xfId="0" applyNumberFormat="1" applyFont="1" applyFill="1" applyBorder="1" applyAlignment="1" applyProtection="1">
      <alignment horizontal="center" vertical="center"/>
      <protection locked="0" hidden="1"/>
    </xf>
    <xf numFmtId="165" fontId="23" fillId="11" borderId="0" xfId="0" applyNumberFormat="1" applyFont="1" applyFill="1" applyBorder="1" applyAlignment="1" applyProtection="1">
      <alignment horizontal="right" vertical="center"/>
      <protection locked="0" hidden="1"/>
    </xf>
    <xf numFmtId="0" fontId="8" fillId="4" borderId="0" xfId="0" applyFont="1" applyFill="1" applyBorder="1" applyAlignment="1" applyProtection="1">
      <alignment horizontal="center" vertical="center"/>
      <protection locked="0" hidden="1"/>
    </xf>
    <xf numFmtId="0" fontId="12" fillId="4" borderId="0" xfId="0" applyFont="1" applyFill="1" applyBorder="1" applyAlignment="1" applyProtection="1">
      <alignment horizontal="right" vertical="center"/>
      <protection locked="0" hidden="1"/>
    </xf>
    <xf numFmtId="0" fontId="12" fillId="4" borderId="0" xfId="0" applyFont="1" applyFill="1" applyBorder="1" applyAlignment="1" applyProtection="1">
      <alignment horizontal="center" vertical="center"/>
      <protection locked="0" hidden="1"/>
    </xf>
    <xf numFmtId="167" fontId="14" fillId="4" borderId="0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7" borderId="0" xfId="0" applyFont="1" applyFill="1" applyAlignment="1" applyProtection="1">
      <alignment horizontal="center" vertical="center"/>
      <protection locked="0" hidden="1"/>
    </xf>
    <xf numFmtId="0" fontId="11" fillId="12" borderId="1" xfId="0" applyNumberFormat="1" applyFont="1" applyFill="1" applyBorder="1" applyAlignment="1" applyProtection="1">
      <alignment horizontal="center" vertical="center" wrapText="1"/>
      <protection hidden="1"/>
    </xf>
    <xf numFmtId="2" fontId="11" fillId="12" borderId="1" xfId="0" applyNumberFormat="1" applyFont="1" applyFill="1" applyBorder="1" applyAlignment="1" applyProtection="1">
      <alignment vertical="center" wrapText="1"/>
      <protection hidden="1"/>
    </xf>
    <xf numFmtId="4" fontId="9" fillId="16" borderId="1" xfId="0" applyNumberFormat="1" applyFont="1" applyFill="1" applyBorder="1" applyAlignment="1" applyProtection="1">
      <alignment vertical="center"/>
      <protection hidden="1"/>
    </xf>
    <xf numFmtId="4" fontId="5" fillId="14" borderId="1" xfId="0" applyNumberFormat="1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vertical="center"/>
      <protection locked="0" hidden="1"/>
    </xf>
    <xf numFmtId="49" fontId="1" fillId="0" borderId="0" xfId="0" applyNumberFormat="1" applyFont="1" applyAlignment="1" applyProtection="1">
      <alignment horizontal="center" vertical="center"/>
      <protection locked="0" hidden="1"/>
    </xf>
    <xf numFmtId="0" fontId="17" fillId="0" borderId="0" xfId="0" applyFont="1" applyProtection="1">
      <protection locked="0" hidden="1"/>
    </xf>
    <xf numFmtId="0" fontId="1" fillId="0" borderId="1" xfId="0" applyFont="1" applyBorder="1" applyProtection="1">
      <protection locked="0" hidden="1"/>
    </xf>
    <xf numFmtId="164" fontId="1" fillId="0" borderId="0" xfId="0" applyNumberFormat="1" applyFont="1" applyAlignment="1" applyProtection="1">
      <alignment horizontal="center"/>
      <protection locked="0" hidden="1"/>
    </xf>
    <xf numFmtId="4" fontId="1" fillId="0" borderId="0" xfId="0" applyNumberFormat="1" applyFont="1" applyProtection="1">
      <protection locked="0" hidden="1"/>
    </xf>
    <xf numFmtId="2" fontId="15" fillId="4" borderId="0" xfId="0" applyNumberFormat="1" applyFont="1" applyFill="1" applyBorder="1" applyAlignment="1" applyProtection="1">
      <alignment horizontal="center" vertical="center"/>
      <protection locked="0"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Border="1" applyAlignment="1" applyProtection="1">
      <alignment horizontal="center"/>
      <protection locked="0" hidden="1"/>
    </xf>
    <xf numFmtId="0" fontId="32" fillId="0" borderId="0" xfId="0" applyFont="1" applyProtection="1">
      <protection locked="0" hidden="1"/>
    </xf>
    <xf numFmtId="165" fontId="1" fillId="18" borderId="0" xfId="0" applyNumberFormat="1" applyFont="1" applyFill="1" applyAlignment="1" applyProtection="1">
      <alignment horizontal="center" vertical="center"/>
      <protection locked="0" hidden="1"/>
    </xf>
    <xf numFmtId="0" fontId="1" fillId="0" borderId="1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horizontal="center"/>
      <protection locked="0" hidden="1"/>
    </xf>
    <xf numFmtId="0" fontId="34" fillId="0" borderId="0" xfId="0" applyFont="1" applyProtection="1">
      <protection locked="0"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4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2" fontId="4" fillId="0" borderId="0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2" fontId="9" fillId="0" borderId="0" xfId="0" applyNumberFormat="1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Protection="1">
      <protection hidden="1"/>
    </xf>
    <xf numFmtId="0" fontId="5" fillId="0" borderId="1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vertical="center"/>
      <protection hidden="1"/>
    </xf>
    <xf numFmtId="2" fontId="12" fillId="0" borderId="0" xfId="0" applyNumberFormat="1" applyFont="1" applyBorder="1" applyAlignment="1" applyProtection="1">
      <alignment horizontal="left" vertical="center"/>
      <protection hidden="1"/>
    </xf>
    <xf numFmtId="164" fontId="14" fillId="6" borderId="0" xfId="0" applyNumberFormat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vertical="center"/>
      <protection hidden="1"/>
    </xf>
    <xf numFmtId="167" fontId="14" fillId="4" borderId="0" xfId="0" applyNumberFormat="1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2" fontId="15" fillId="4" borderId="0" xfId="0" applyNumberFormat="1" applyFont="1" applyFill="1" applyBorder="1" applyAlignment="1" applyProtection="1">
      <alignment horizontal="center" vertical="center"/>
      <protection hidden="1"/>
    </xf>
    <xf numFmtId="2" fontId="18" fillId="8" borderId="0" xfId="0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right" vertical="center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49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0" xfId="0" applyFont="1" applyFill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11" fillId="0" borderId="3" xfId="0" applyNumberFormat="1" applyFont="1" applyFill="1" applyBorder="1" applyAlignment="1" applyProtection="1">
      <alignment vertical="center" wrapText="1"/>
      <protection hidden="1"/>
    </xf>
    <xf numFmtId="2" fontId="11" fillId="0" borderId="3" xfId="0" applyNumberFormat="1" applyFont="1" applyFill="1" applyBorder="1" applyAlignment="1" applyProtection="1">
      <alignment vertical="center" wrapText="1"/>
      <protection hidden="1"/>
    </xf>
    <xf numFmtId="0" fontId="1" fillId="9" borderId="1" xfId="0" applyFont="1" applyFill="1" applyBorder="1" applyProtection="1">
      <protection hidden="1"/>
    </xf>
    <xf numFmtId="4" fontId="11" fillId="10" borderId="2" xfId="0" applyNumberFormat="1" applyFont="1" applyFill="1" applyBorder="1" applyAlignment="1" applyProtection="1">
      <protection hidden="1"/>
    </xf>
    <xf numFmtId="4" fontId="11" fillId="0" borderId="2" xfId="0" applyNumberFormat="1" applyFont="1" applyFill="1" applyBorder="1" applyAlignment="1" applyProtection="1">
      <protection hidden="1"/>
    </xf>
    <xf numFmtId="0" fontId="1" fillId="0" borderId="1" xfId="0" applyFont="1" applyBorder="1" applyProtection="1">
      <protection hidden="1"/>
    </xf>
    <xf numFmtId="49" fontId="1" fillId="0" borderId="0" xfId="0" applyNumberFormat="1" applyFont="1" applyProtection="1">
      <protection hidden="1"/>
    </xf>
    <xf numFmtId="0" fontId="1" fillId="9" borderId="1" xfId="0" applyFont="1" applyFill="1" applyBorder="1" applyAlignment="1" applyProtection="1">
      <alignment wrapText="1"/>
      <protection hidden="1"/>
    </xf>
    <xf numFmtId="4" fontId="11" fillId="10" borderId="1" xfId="0" applyNumberFormat="1" applyFont="1" applyFill="1" applyBorder="1" applyAlignment="1" applyProtection="1">
      <protection hidden="1"/>
    </xf>
    <xf numFmtId="4" fontId="11" fillId="0" borderId="1" xfId="0" applyNumberFormat="1" applyFont="1" applyFill="1" applyBorder="1" applyAlignment="1" applyProtection="1">
      <protection hidden="1"/>
    </xf>
    <xf numFmtId="0" fontId="1" fillId="0" borderId="0" xfId="0" applyNumberFormat="1" applyFont="1" applyAlignment="1" applyProtection="1">
      <alignment horizontal="center" vertical="center"/>
      <protection locked="0" hidden="1"/>
    </xf>
    <xf numFmtId="4" fontId="33" fillId="4" borderId="0" xfId="0" applyNumberFormat="1" applyFont="1" applyFill="1" applyBorder="1" applyAlignment="1" applyProtection="1">
      <alignment horizontal="center"/>
      <protection locked="0" hidden="1"/>
    </xf>
    <xf numFmtId="0" fontId="34" fillId="4" borderId="0" xfId="0" applyFont="1" applyFill="1" applyAlignment="1" applyProtection="1">
      <alignment horizontal="center" vertical="center"/>
      <protection locked="0" hidden="1"/>
    </xf>
    <xf numFmtId="49" fontId="0" fillId="0" borderId="4" xfId="0" applyNumberFormat="1" applyFont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/>
      <protection hidden="1"/>
    </xf>
    <xf numFmtId="49" fontId="0" fillId="0" borderId="13" xfId="0" applyNumberFormat="1" applyFont="1" applyBorder="1" applyAlignment="1" applyProtection="1">
      <alignment horizontal="center"/>
      <protection hidden="1"/>
    </xf>
    <xf numFmtId="49" fontId="0" fillId="4" borderId="13" xfId="0" applyNumberFormat="1" applyFont="1" applyFill="1" applyBorder="1" applyAlignment="1" applyProtection="1">
      <alignment horizontal="center"/>
      <protection hidden="1"/>
    </xf>
    <xf numFmtId="49" fontId="0" fillId="0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36" fillId="0" borderId="1" xfId="2" applyNumberFormat="1" applyFont="1" applyBorder="1" applyAlignment="1" applyProtection="1">
      <alignment horizontal="left" vertical="top" wrapText="1"/>
      <protection hidden="1"/>
    </xf>
    <xf numFmtId="49" fontId="36" fillId="0" borderId="1" xfId="3" applyNumberFormat="1" applyFont="1" applyBorder="1" applyAlignment="1" applyProtection="1">
      <alignment horizontal="left" vertical="top" wrapText="1"/>
      <protection hidden="1"/>
    </xf>
    <xf numFmtId="0" fontId="0" fillId="0" borderId="0" xfId="0" applyFont="1" applyAlignment="1" applyProtection="1">
      <alignment horizontal="center"/>
      <protection hidden="1"/>
    </xf>
    <xf numFmtId="49" fontId="36" fillId="0" borderId="1" xfId="2" applyNumberFormat="1" applyFont="1" applyBorder="1" applyAlignment="1" applyProtection="1">
      <alignment horizontal="center" vertical="top" wrapText="1"/>
      <protection hidden="1"/>
    </xf>
    <xf numFmtId="4" fontId="0" fillId="0" borderId="1" xfId="0" applyNumberFormat="1" applyFont="1" applyBorder="1" applyAlignment="1" applyProtection="1">
      <alignment horizontal="center"/>
      <protection hidden="1"/>
    </xf>
    <xf numFmtId="0" fontId="0" fillId="4" borderId="7" xfId="0" applyFont="1" applyFill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4" fontId="0" fillId="4" borderId="1" xfId="0" applyNumberFormat="1" applyFont="1" applyFill="1" applyBorder="1" applyAlignment="1" applyProtection="1">
      <alignment horizontal="center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4" fontId="0" fillId="0" borderId="1" xfId="0" applyNumberFormat="1" applyFont="1" applyFill="1" applyBorder="1" applyAlignment="1" applyProtection="1">
      <alignment horizontal="center"/>
      <protection hidden="1"/>
    </xf>
    <xf numFmtId="49" fontId="36" fillId="0" borderId="0" xfId="2" applyNumberFormat="1" applyFont="1" applyAlignment="1" applyProtection="1">
      <alignment horizontal="center" vertical="top" wrapText="1"/>
      <protection hidden="1"/>
    </xf>
    <xf numFmtId="0" fontId="0" fillId="4" borderId="1" xfId="0" applyFont="1" applyFill="1" applyBorder="1" applyAlignment="1" applyProtection="1">
      <alignment horizontal="center"/>
      <protection hidden="1"/>
    </xf>
    <xf numFmtId="49" fontId="0" fillId="4" borderId="1" xfId="0" applyNumberFormat="1" applyFont="1" applyFill="1" applyBorder="1" applyAlignment="1" applyProtection="1">
      <alignment horizontal="center"/>
      <protection hidden="1"/>
    </xf>
    <xf numFmtId="49" fontId="0" fillId="0" borderId="1" xfId="0" applyNumberFormat="1" applyFont="1" applyBorder="1" applyAlignment="1" applyProtection="1">
      <alignment horizontal="center"/>
      <protection hidden="1"/>
    </xf>
    <xf numFmtId="49" fontId="36" fillId="0" borderId="1" xfId="3" applyNumberFormat="1" applyFont="1" applyBorder="1" applyAlignment="1" applyProtection="1">
      <alignment horizontal="center" vertical="top" wrapText="1"/>
      <protection hidden="1"/>
    </xf>
    <xf numFmtId="0" fontId="0" fillId="0" borderId="1" xfId="0" quotePrefix="1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left"/>
      <protection hidden="1"/>
    </xf>
    <xf numFmtId="0" fontId="0" fillId="4" borderId="1" xfId="0" applyFont="1" applyFill="1" applyBorder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17" fillId="0" borderId="4" xfId="0" applyFont="1" applyBorder="1" applyAlignment="1" applyProtection="1">
      <alignment vertical="center" wrapText="1" shrinkToFit="1"/>
      <protection hidden="1"/>
    </xf>
    <xf numFmtId="0" fontId="37" fillId="19" borderId="12" xfId="0" applyFont="1" applyFill="1" applyBorder="1" applyAlignment="1" applyProtection="1">
      <alignment vertical="center" wrapText="1"/>
      <protection hidden="1"/>
    </xf>
    <xf numFmtId="0" fontId="35" fillId="0" borderId="3" xfId="0" applyFont="1" applyBorder="1" applyAlignment="1" applyProtection="1">
      <alignment horizontal="center" vertical="center" wrapText="1"/>
      <protection hidden="1"/>
    </xf>
    <xf numFmtId="165" fontId="23" fillId="11" borderId="0" xfId="0" applyNumberFormat="1" applyFont="1" applyFill="1" applyBorder="1" applyAlignment="1" applyProtection="1">
      <alignment horizontal="right" vertical="center"/>
      <protection hidden="1"/>
    </xf>
    <xf numFmtId="4" fontId="39" fillId="13" borderId="1" xfId="0" applyNumberFormat="1" applyFont="1" applyFill="1" applyBorder="1" applyAlignment="1" applyProtection="1">
      <alignment horizontal="center" vertical="center"/>
      <protection hidden="1"/>
    </xf>
    <xf numFmtId="166" fontId="40" fillId="17" borderId="0" xfId="0" applyNumberFormat="1" applyFont="1" applyFill="1" applyBorder="1" applyAlignment="1" applyProtection="1">
      <alignment horizontal="center" vertical="center"/>
      <protection hidden="1"/>
    </xf>
    <xf numFmtId="49" fontId="42" fillId="0" borderId="8" xfId="0" quotePrefix="1" applyNumberFormat="1" applyFont="1" applyBorder="1" applyAlignment="1" applyProtection="1">
      <alignment horizontal="center" vertical="center" wrapText="1"/>
      <protection locked="0" hidden="1"/>
    </xf>
    <xf numFmtId="4" fontId="33" fillId="4" borderId="0" xfId="0" applyNumberFormat="1" applyFont="1" applyFill="1" applyBorder="1" applyAlignment="1" applyProtection="1">
      <alignment horizont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Protection="1">
      <protection hidden="1"/>
    </xf>
    <xf numFmtId="49" fontId="43" fillId="0" borderId="0" xfId="0" applyNumberFormat="1" applyFont="1" applyFill="1" applyBorder="1" applyProtection="1">
      <protection hidden="1"/>
    </xf>
    <xf numFmtId="4" fontId="43" fillId="0" borderId="0" xfId="0" applyNumberFormat="1" applyFont="1" applyFill="1" applyBorder="1" applyAlignment="1" applyProtection="1">
      <protection hidden="1"/>
    </xf>
    <xf numFmtId="49" fontId="43" fillId="0" borderId="0" xfId="0" quotePrefix="1" applyNumberFormat="1" applyFont="1" applyFill="1" applyBorder="1" applyProtection="1">
      <protection hidden="1"/>
    </xf>
    <xf numFmtId="0" fontId="44" fillId="0" borderId="0" xfId="0" applyFont="1" applyFill="1" applyBorder="1" applyProtection="1">
      <protection hidden="1"/>
    </xf>
    <xf numFmtId="0" fontId="43" fillId="20" borderId="1" xfId="0" applyFont="1" applyFill="1" applyBorder="1" applyAlignment="1" applyProtection="1">
      <alignment horizontal="center" vertical="center"/>
      <protection hidden="1"/>
    </xf>
    <xf numFmtId="0" fontId="43" fillId="20" borderId="1" xfId="0" applyFont="1" applyFill="1" applyBorder="1" applyAlignment="1" applyProtection="1">
      <alignment horizontal="center" vertical="center" wrapText="1"/>
      <protection hidden="1"/>
    </xf>
    <xf numFmtId="0" fontId="0" fillId="3" borderId="1" xfId="0" applyFont="1" applyFill="1" applyBorder="1" applyAlignment="1" applyProtection="1">
      <alignment horizontal="center"/>
      <protection locked="0"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28" fillId="15" borderId="9" xfId="0" applyFont="1" applyFill="1" applyBorder="1" applyAlignment="1" applyProtection="1">
      <alignment horizontal="center" vertical="center" wrapText="1"/>
      <protection hidden="1"/>
    </xf>
    <xf numFmtId="0" fontId="28" fillId="15" borderId="10" xfId="0" applyFont="1" applyFill="1" applyBorder="1" applyAlignment="1" applyProtection="1">
      <alignment horizontal="center" vertical="center" wrapText="1"/>
      <protection hidden="1"/>
    </xf>
    <xf numFmtId="0" fontId="28" fillId="15" borderId="11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  <xf numFmtId="0" fontId="10" fillId="2" borderId="4" xfId="0" applyFont="1" applyFill="1" applyBorder="1" applyAlignment="1" applyProtection="1">
      <alignment horizontal="center" vertical="center" wrapText="1"/>
      <protection hidden="1"/>
    </xf>
    <xf numFmtId="0" fontId="24" fillId="13" borderId="3" xfId="0" applyFont="1" applyFill="1" applyBorder="1" applyAlignment="1" applyProtection="1">
      <alignment horizontal="center" vertical="center"/>
      <protection locked="0"/>
    </xf>
    <xf numFmtId="0" fontId="24" fillId="13" borderId="4" xfId="0" applyFont="1" applyFill="1" applyBorder="1" applyAlignment="1" applyProtection="1">
      <alignment horizontal="center" vertical="center"/>
      <protection locked="0"/>
    </xf>
    <xf numFmtId="0" fontId="11" fillId="12" borderId="1" xfId="0" applyNumberFormat="1" applyFont="1" applyFill="1" applyBorder="1" applyAlignment="1" applyProtection="1">
      <alignment horizontal="left" vertical="center" wrapText="1" indent="1"/>
      <protection hidden="1"/>
    </xf>
    <xf numFmtId="2" fontId="15" fillId="4" borderId="0" xfId="0" applyNumberFormat="1" applyFont="1" applyFill="1" applyBorder="1" applyAlignment="1" applyProtection="1">
      <alignment horizontal="center" vertical="center"/>
      <protection locked="0" hidden="1"/>
    </xf>
    <xf numFmtId="0" fontId="8" fillId="0" borderId="0" xfId="0" applyFont="1" applyBorder="1" applyAlignment="1" applyProtection="1">
      <alignment horizontal="center" vertical="center"/>
      <protection locked="0" hidden="1"/>
    </xf>
    <xf numFmtId="0" fontId="27" fillId="0" borderId="0" xfId="0" applyFont="1" applyAlignment="1" applyProtection="1">
      <alignment horizontal="left" indent="12"/>
      <protection hidden="1"/>
    </xf>
    <xf numFmtId="0" fontId="38" fillId="0" borderId="0" xfId="0" applyFont="1" applyBorder="1" applyAlignment="1" applyProtection="1">
      <alignment horizontal="center" wrapText="1" shrinkToFit="1"/>
      <protection hidden="1"/>
    </xf>
    <xf numFmtId="0" fontId="38" fillId="0" borderId="6" xfId="0" applyFont="1" applyBorder="1" applyAlignment="1" applyProtection="1">
      <alignment horizontal="center" wrapText="1" shrinkToFit="1"/>
      <protection hidden="1"/>
    </xf>
    <xf numFmtId="0" fontId="29" fillId="0" borderId="1" xfId="0" applyFont="1" applyBorder="1" applyAlignment="1" applyProtection="1">
      <alignment horizontal="center" vertical="center"/>
      <protection hidden="1"/>
    </xf>
    <xf numFmtId="0" fontId="14" fillId="6" borderId="1" xfId="0" applyFont="1" applyFill="1" applyBorder="1" applyAlignment="1" applyProtection="1">
      <alignment horizontal="center" vertical="center"/>
      <protection hidden="1"/>
    </xf>
    <xf numFmtId="0" fontId="15" fillId="15" borderId="9" xfId="0" applyFont="1" applyFill="1" applyBorder="1" applyAlignment="1" applyProtection="1">
      <alignment horizontal="center" vertical="center"/>
      <protection hidden="1"/>
    </xf>
    <xf numFmtId="0" fontId="15" fillId="15" borderId="10" xfId="0" applyFont="1" applyFill="1" applyBorder="1" applyAlignment="1" applyProtection="1">
      <alignment horizontal="center" vertical="center"/>
      <protection hidden="1"/>
    </xf>
    <xf numFmtId="0" fontId="41" fillId="0" borderId="9" xfId="0" applyNumberFormat="1" applyFont="1" applyBorder="1" applyAlignment="1" applyProtection="1">
      <alignment horizontal="center" vertical="center"/>
      <protection hidden="1"/>
    </xf>
    <xf numFmtId="0" fontId="41" fillId="0" borderId="11" xfId="0" applyNumberFormat="1" applyFont="1" applyBorder="1" applyAlignment="1" applyProtection="1">
      <alignment horizontal="center" vertical="center"/>
      <protection hidden="1"/>
    </xf>
    <xf numFmtId="0" fontId="25" fillId="0" borderId="9" xfId="0" applyNumberFormat="1" applyFont="1" applyBorder="1" applyAlignment="1" applyProtection="1">
      <alignment horizontal="center" vertical="center"/>
      <protection locked="0" hidden="1"/>
    </xf>
    <xf numFmtId="0" fontId="25" fillId="0" borderId="11" xfId="0" applyNumberFormat="1" applyFont="1" applyBorder="1" applyAlignment="1" applyProtection="1">
      <alignment horizontal="center" vertical="center"/>
      <protection locked="0" hidden="1"/>
    </xf>
    <xf numFmtId="0" fontId="25" fillId="4" borderId="9" xfId="0" applyNumberFormat="1" applyFont="1" applyFill="1" applyBorder="1" applyAlignment="1" applyProtection="1">
      <alignment horizontal="center" vertical="center"/>
      <protection locked="0" hidden="1"/>
    </xf>
    <xf numFmtId="0" fontId="25" fillId="4" borderId="11" xfId="0" applyNumberFormat="1" applyFont="1" applyFill="1" applyBorder="1" applyAlignment="1" applyProtection="1">
      <alignment horizontal="center" vertical="center"/>
      <protection locked="0" hidden="1"/>
    </xf>
    <xf numFmtId="0" fontId="15" fillId="15" borderId="9" xfId="0" applyFont="1" applyFill="1" applyBorder="1" applyAlignment="1" applyProtection="1">
      <alignment horizontal="center" vertical="center" wrapText="1" shrinkToFit="1"/>
      <protection hidden="1"/>
    </xf>
    <xf numFmtId="0" fontId="15" fillId="15" borderId="11" xfId="0" applyFont="1" applyFill="1" applyBorder="1" applyAlignment="1" applyProtection="1">
      <alignment horizontal="center" vertical="center" wrapText="1" shrinkToFit="1"/>
      <protection hidden="1"/>
    </xf>
    <xf numFmtId="0" fontId="9" fillId="0" borderId="0" xfId="0" applyFont="1" applyBorder="1" applyAlignment="1" applyProtection="1">
      <alignment horizontal="left" vertical="center"/>
      <protection locked="0" hidden="1"/>
    </xf>
    <xf numFmtId="0" fontId="41" fillId="0" borderId="9" xfId="0" applyNumberFormat="1" applyFont="1" applyBorder="1" applyAlignment="1" applyProtection="1">
      <alignment vertical="center" shrinkToFit="1"/>
      <protection hidden="1"/>
    </xf>
    <xf numFmtId="0" fontId="41" fillId="0" borderId="10" xfId="0" applyNumberFormat="1" applyFont="1" applyBorder="1" applyAlignment="1" applyProtection="1">
      <alignment vertical="center" shrinkToFit="1"/>
      <protection hidden="1"/>
    </xf>
    <xf numFmtId="0" fontId="41" fillId="0" borderId="11" xfId="0" applyNumberFormat="1" applyFont="1" applyBorder="1" applyAlignment="1" applyProtection="1">
      <alignment vertical="center" shrinkToFit="1"/>
      <protection hidden="1"/>
    </xf>
    <xf numFmtId="49" fontId="21" fillId="0" borderId="9" xfId="0" applyNumberFormat="1" applyFont="1" applyBorder="1" applyAlignment="1" applyProtection="1">
      <alignment horizontal="center" vertical="center" wrapText="1"/>
      <protection locked="0" hidden="1"/>
    </xf>
    <xf numFmtId="49" fontId="5" fillId="0" borderId="11" xfId="0" applyNumberFormat="1" applyFont="1" applyBorder="1" applyAlignment="1" applyProtection="1">
      <alignment horizontal="center" vertical="center" wrapText="1"/>
      <protection locked="0" hidden="1"/>
    </xf>
    <xf numFmtId="0" fontId="26" fillId="0" borderId="9" xfId="1" applyFont="1" applyBorder="1" applyAlignment="1" applyProtection="1">
      <alignment horizontal="left" vertical="center" wrapText="1"/>
      <protection locked="0" hidden="1"/>
    </xf>
    <xf numFmtId="0" fontId="26" fillId="0" borderId="11" xfId="1" applyFont="1" applyBorder="1" applyAlignment="1" applyProtection="1">
      <alignment horizontal="left" vertical="center" wrapText="1"/>
      <protection locked="0" hidden="1"/>
    </xf>
    <xf numFmtId="0" fontId="30" fillId="6" borderId="3" xfId="0" applyFont="1" applyFill="1" applyBorder="1" applyAlignment="1" applyProtection="1">
      <alignment horizontal="center" vertical="center"/>
      <protection hidden="1"/>
    </xf>
    <xf numFmtId="0" fontId="30" fillId="6" borderId="4" xfId="0" applyFont="1" applyFill="1" applyBorder="1" applyAlignment="1" applyProtection="1">
      <alignment horizontal="center" vertical="center"/>
      <protection hidden="1"/>
    </xf>
    <xf numFmtId="49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indent="25"/>
      <protection hidden="1"/>
    </xf>
    <xf numFmtId="2" fontId="15" fillId="4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16" fillId="5" borderId="0" xfId="0" applyFont="1" applyFill="1" applyBorder="1" applyAlignment="1" applyProtection="1">
      <alignment horizontal="right" vertical="center" wrapText="1"/>
      <protection hidden="1"/>
    </xf>
    <xf numFmtId="0" fontId="16" fillId="5" borderId="6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left" vertical="center" wrapText="1" indent="1"/>
      <protection hidden="1"/>
    </xf>
    <xf numFmtId="0" fontId="5" fillId="0" borderId="4" xfId="0" applyFont="1" applyBorder="1" applyAlignment="1" applyProtection="1">
      <alignment horizontal="left" vertical="center" wrapText="1" indent="1"/>
      <protection hidden="1"/>
    </xf>
    <xf numFmtId="0" fontId="19" fillId="0" borderId="0" xfId="0" applyFont="1" applyAlignment="1" applyProtection="1">
      <alignment horizontal="left" indent="15"/>
      <protection hidden="1"/>
    </xf>
    <xf numFmtId="0" fontId="5" fillId="4" borderId="3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</cellXfs>
  <cellStyles count="4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33CC"/>
      <color rgb="FFFFFF99"/>
      <color rgb="FFFF6600"/>
      <color rgb="FFB9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176275</xdr:rowOff>
    </xdr:from>
    <xdr:to>
      <xdr:col>15</xdr:col>
      <xdr:colOff>1288677</xdr:colOff>
      <xdr:row>3</xdr:row>
      <xdr:rowOff>268940</xdr:rowOff>
    </xdr:to>
    <xdr:sp macro="[0]!Hoja1.prueba" textlink="" fLocksText="0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043147" y="758981"/>
          <a:ext cx="1288677" cy="283165"/>
        </a:xfrm>
        <a:prstGeom prst="roundRect">
          <a:avLst/>
        </a:prstGeom>
        <a:solidFill>
          <a:srgbClr val="FFFF00"/>
        </a:solidFill>
        <a:ln>
          <a:noFill/>
        </a:ln>
        <a:effectLst>
          <a:innerShdw blurRad="114300">
            <a:prstClr val="black"/>
          </a:inn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rgbClr val="C00000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rgbClr val="C00000"/>
              </a:solidFill>
              <a:latin typeface="+mn-lt"/>
              <a:cs typeface="Arial" pitchFamily="34" charset="0"/>
            </a:rPr>
            <a:t>  TECHO PRESUPUESTAL</a:t>
          </a:r>
          <a:endParaRPr lang="es-PE" sz="750" b="1">
            <a:solidFill>
              <a:srgbClr val="C00000"/>
            </a:solidFill>
            <a:latin typeface="+mn-lt"/>
            <a:cs typeface="Arial" pitchFamily="34" charset="0"/>
          </a:endParaRPr>
        </a:p>
      </xdr:txBody>
    </xdr:sp>
    <xdr:clientData fLocksWithSheet="0"/>
  </xdr:twoCellAnchor>
  <xdr:twoCellAnchor>
    <xdr:from>
      <xdr:col>9</xdr:col>
      <xdr:colOff>456423</xdr:colOff>
      <xdr:row>2</xdr:row>
      <xdr:rowOff>72838</xdr:rowOff>
    </xdr:from>
    <xdr:to>
      <xdr:col>17</xdr:col>
      <xdr:colOff>1311087</xdr:colOff>
      <xdr:row>8</xdr:row>
      <xdr:rowOff>36203</xdr:rowOff>
    </xdr:to>
    <xdr:sp macro="" textlink="">
      <xdr:nvSpPr>
        <xdr:cNvPr id="5" name="8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798952" y="778809"/>
          <a:ext cx="5953341" cy="1252041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0</xdr:col>
      <xdr:colOff>531803</xdr:colOff>
      <xdr:row>0</xdr:row>
      <xdr:rowOff>46038</xdr:rowOff>
    </xdr:from>
    <xdr:to>
      <xdr:col>4</xdr:col>
      <xdr:colOff>593913</xdr:colOff>
      <xdr:row>2</xdr:row>
      <xdr:rowOff>25977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31803" y="46038"/>
          <a:ext cx="1653345" cy="685910"/>
          <a:chOff x="1428750" y="180975"/>
          <a:chExt cx="1371686" cy="335856"/>
        </a:xfrm>
      </xdr:grpSpPr>
      <xdr:sp macro="" textlink="">
        <xdr:nvSpPr>
          <xdr:cNvPr id="1033" name="Cuadro de texto 2">
            <a:extLst>
              <a:ext uri="{FF2B5EF4-FFF2-40B4-BE49-F238E27FC236}">
                <a16:creationId xmlns:a16="http://schemas.microsoft.com/office/drawing/2014/main" id="{00000000-0008-0000-0000-000009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1034" name="Cuadro de texto 2">
            <a:extLst>
              <a:ext uri="{FF2B5EF4-FFF2-40B4-BE49-F238E27FC236}">
                <a16:creationId xmlns:a16="http://schemas.microsoft.com/office/drawing/2014/main" id="{00000000-0008-0000-0000-00000A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771611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ctr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0</xdr:col>
      <xdr:colOff>44824</xdr:colOff>
      <xdr:row>0</xdr:row>
      <xdr:rowOff>31750</xdr:rowOff>
    </xdr:from>
    <xdr:to>
      <xdr:col>0</xdr:col>
      <xdr:colOff>515471</xdr:colOff>
      <xdr:row>1</xdr:row>
      <xdr:rowOff>225136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31750"/>
          <a:ext cx="470647" cy="55095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3</xdr:col>
          <xdr:colOff>819150</xdr:colOff>
          <xdr:row>3</xdr:row>
          <xdr:rowOff>295275</xdr:rowOff>
        </xdr:to>
        <xdr:sp macro="" textlink="">
          <xdr:nvSpPr>
            <xdr:cNvPr id="1027" name="CommandButton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179295</xdr:colOff>
      <xdr:row>2</xdr:row>
      <xdr:rowOff>179293</xdr:rowOff>
    </xdr:from>
    <xdr:to>
      <xdr:col>17</xdr:col>
      <xdr:colOff>918882</xdr:colOff>
      <xdr:row>4</xdr:row>
      <xdr:rowOff>11206</xdr:rowOff>
    </xdr:to>
    <xdr:sp macro="[0]!Hoja1.prueba1" textlink="">
      <xdr:nvSpPr>
        <xdr:cNvPr id="6" name="Rectángulo redondead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018060" y="761999"/>
          <a:ext cx="739587" cy="302560"/>
        </a:xfrm>
        <a:prstGeom prst="roundRect">
          <a:avLst/>
        </a:prstGeom>
        <a:solidFill>
          <a:srgbClr val="00B050"/>
        </a:solidFill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 prst="artDeco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PE" sz="900" b="1">
              <a:solidFill>
                <a:schemeClr val="bg1"/>
              </a:solidFill>
            </a:rPr>
            <a:t>VERIFICAR</a:t>
          </a:r>
        </a:p>
      </xdr:txBody>
    </xdr:sp>
    <xdr:clientData/>
  </xdr:twoCellAnchor>
  <xdr:twoCellAnchor>
    <xdr:from>
      <xdr:col>0</xdr:col>
      <xdr:colOff>0</xdr:colOff>
      <xdr:row>2</xdr:row>
      <xdr:rowOff>89647</xdr:rowOff>
    </xdr:from>
    <xdr:to>
      <xdr:col>9</xdr:col>
      <xdr:colOff>201706</xdr:colOff>
      <xdr:row>8</xdr:row>
      <xdr:rowOff>53012</xdr:rowOff>
    </xdr:to>
    <xdr:sp macro="" textlink="">
      <xdr:nvSpPr>
        <xdr:cNvPr id="12" name="8 Rectángulo redondead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795618"/>
          <a:ext cx="6544235" cy="1252041"/>
        </a:xfrm>
        <a:prstGeom prst="roundRect">
          <a:avLst>
            <a:gd name="adj" fmla="val 6887"/>
          </a:avLst>
        </a:prstGeom>
        <a:noFill/>
        <a:ln w="25400" cmpd="dbl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" name="6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483717" y="51581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5</xdr:col>
      <xdr:colOff>344366</xdr:colOff>
      <xdr:row>3</xdr:row>
      <xdr:rowOff>95250</xdr:rowOff>
    </xdr:from>
    <xdr:to>
      <xdr:col>10</xdr:col>
      <xdr:colOff>556847</xdr:colOff>
      <xdr:row>9</xdr:row>
      <xdr:rowOff>58615</xdr:rowOff>
    </xdr:to>
    <xdr:sp macro="" textlink="">
      <xdr:nvSpPr>
        <xdr:cNvPr id="4" name="8 Rectángulo redondead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125916" y="457200"/>
          <a:ext cx="3803406" cy="953965"/>
        </a:xfrm>
        <a:prstGeom prst="roundRect">
          <a:avLst>
            <a:gd name="adj" fmla="val 6887"/>
          </a:avLst>
        </a:prstGeom>
        <a:noFill/>
        <a:ln w="12700">
          <a:solidFill>
            <a:schemeClr val="bg1">
              <a:lumMod val="5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PE"/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6" name="Cuadro de texto 2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Cuadro de texto 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39688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5763"/>
        </a:xfrm>
        <a:prstGeom prst="rect">
          <a:avLst/>
        </a:prstGeom>
      </xdr:spPr>
    </xdr:pic>
    <xdr:clientData/>
  </xdr:twoCellAnchor>
  <xdr:twoCellAnchor>
    <xdr:from>
      <xdr:col>3</xdr:col>
      <xdr:colOff>912812</xdr:colOff>
      <xdr:row>1</xdr:row>
      <xdr:rowOff>23814</xdr:rowOff>
    </xdr:from>
    <xdr:to>
      <xdr:col>3</xdr:col>
      <xdr:colOff>2420937</xdr:colOff>
      <xdr:row>4</xdr:row>
      <xdr:rowOff>31751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198687" y="23814"/>
          <a:ext cx="1508125" cy="563562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2.</a:t>
          </a:r>
          <a:r>
            <a:rPr lang="es-PE" sz="900" b="1" baseline="0"/>
            <a:t> </a:t>
          </a:r>
          <a:r>
            <a:rPr lang="es-PE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Insertar, Codigo Modular de la IE y  Nombres y apellidos del director(e)(a)</a:t>
          </a:r>
        </a:p>
        <a:p>
          <a:endParaRPr lang="es-PE" sz="900"/>
        </a:p>
      </xdr:txBody>
    </xdr:sp>
    <xdr:clientData/>
  </xdr:twoCellAnchor>
  <xdr:twoCellAnchor>
    <xdr:from>
      <xdr:col>3</xdr:col>
      <xdr:colOff>2421549</xdr:colOff>
      <xdr:row>4</xdr:row>
      <xdr:rowOff>217981</xdr:rowOff>
    </xdr:from>
    <xdr:to>
      <xdr:col>5</xdr:col>
      <xdr:colOff>484797</xdr:colOff>
      <xdr:row>7</xdr:row>
      <xdr:rowOff>14654</xdr:rowOff>
    </xdr:to>
    <xdr:sp macro="" textlink="">
      <xdr:nvSpPr>
        <xdr:cNvPr id="38" name="CuadroTexto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/>
      </xdr:nvSpPr>
      <xdr:spPr>
        <a:xfrm>
          <a:off x="3842972" y="877404"/>
          <a:ext cx="1558190" cy="309558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3. </a:t>
          </a:r>
          <a:r>
            <a:rPr lang="es-PE" sz="900" b="0" baseline="0"/>
            <a:t>Insertar Nro. total de Nro de docentes y Nro de aulas.</a:t>
          </a:r>
          <a:endParaRPr lang="es-PE" sz="900"/>
        </a:p>
      </xdr:txBody>
    </xdr:sp>
    <xdr:clientData/>
  </xdr:twoCellAnchor>
  <xdr:twoCellAnchor>
    <xdr:from>
      <xdr:col>3</xdr:col>
      <xdr:colOff>261938</xdr:colOff>
      <xdr:row>2</xdr:row>
      <xdr:rowOff>115095</xdr:rowOff>
    </xdr:from>
    <xdr:to>
      <xdr:col>3</xdr:col>
      <xdr:colOff>912812</xdr:colOff>
      <xdr:row>4</xdr:row>
      <xdr:rowOff>47625</xdr:rowOff>
    </xdr:to>
    <xdr:cxnSp macro="">
      <xdr:nvCxnSpPr>
        <xdr:cNvPr id="7170" name="Conector recto de flecha 7169">
          <a:extLst>
            <a:ext uri="{FF2B5EF4-FFF2-40B4-BE49-F238E27FC236}">
              <a16:creationId xmlns:a16="http://schemas.microsoft.com/office/drawing/2014/main" id="{00000000-0008-0000-0300-0000021C0000}"/>
            </a:ext>
          </a:extLst>
        </xdr:cNvPr>
        <xdr:cNvCxnSpPr>
          <a:stCxn id="2" idx="1"/>
        </xdr:cNvCxnSpPr>
      </xdr:nvCxnSpPr>
      <xdr:spPr>
        <a:xfrm flipH="1">
          <a:off x="1547813" y="305595"/>
          <a:ext cx="650874" cy="297655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293688</xdr:colOff>
      <xdr:row>3</xdr:row>
      <xdr:rowOff>158750</xdr:rowOff>
    </xdr:from>
    <xdr:to>
      <xdr:col>3</xdr:col>
      <xdr:colOff>912813</xdr:colOff>
      <xdr:row>6</xdr:row>
      <xdr:rowOff>23813</xdr:rowOff>
    </xdr:to>
    <xdr:cxnSp macro="">
      <xdr:nvCxnSpPr>
        <xdr:cNvPr id="7172" name="Conector recto de flecha 7171">
          <a:extLst>
            <a:ext uri="{FF2B5EF4-FFF2-40B4-BE49-F238E27FC236}">
              <a16:creationId xmlns:a16="http://schemas.microsoft.com/office/drawing/2014/main" id="{00000000-0008-0000-0300-0000041C0000}"/>
            </a:ext>
          </a:extLst>
        </xdr:cNvPr>
        <xdr:cNvCxnSpPr/>
      </xdr:nvCxnSpPr>
      <xdr:spPr>
        <a:xfrm flipH="1">
          <a:off x="1579563" y="523875"/>
          <a:ext cx="619125" cy="341313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341315</xdr:colOff>
      <xdr:row>4</xdr:row>
      <xdr:rowOff>39688</xdr:rowOff>
    </xdr:from>
    <xdr:to>
      <xdr:col>3</xdr:col>
      <xdr:colOff>1222375</xdr:colOff>
      <xdr:row>8</xdr:row>
      <xdr:rowOff>15875</xdr:rowOff>
    </xdr:to>
    <xdr:cxnSp macro="">
      <xdr:nvCxnSpPr>
        <xdr:cNvPr id="7176" name="Conector recto de flecha 7175">
          <a:extLst>
            <a:ext uri="{FF2B5EF4-FFF2-40B4-BE49-F238E27FC236}">
              <a16:creationId xmlns:a16="http://schemas.microsoft.com/office/drawing/2014/main" id="{00000000-0008-0000-0300-0000081C0000}"/>
            </a:ext>
          </a:extLst>
        </xdr:cNvPr>
        <xdr:cNvCxnSpPr/>
      </xdr:nvCxnSpPr>
      <xdr:spPr>
        <a:xfrm flipH="1">
          <a:off x="1627190" y="595313"/>
          <a:ext cx="881060" cy="547687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492126</xdr:colOff>
      <xdr:row>5</xdr:row>
      <xdr:rowOff>36633</xdr:rowOff>
    </xdr:from>
    <xdr:to>
      <xdr:col>6</xdr:col>
      <xdr:colOff>0</xdr:colOff>
      <xdr:row>9</xdr:row>
      <xdr:rowOff>39682</xdr:rowOff>
    </xdr:to>
    <xdr:sp macro="" textlink="">
      <xdr:nvSpPr>
        <xdr:cNvPr id="7183" name="Abrir llave 7182">
          <a:extLst>
            <a:ext uri="{FF2B5EF4-FFF2-40B4-BE49-F238E27FC236}">
              <a16:creationId xmlns:a16="http://schemas.microsoft.com/office/drawing/2014/main" id="{00000000-0008-0000-0300-00000F1C0000}"/>
            </a:ext>
          </a:extLst>
        </xdr:cNvPr>
        <xdr:cNvSpPr/>
      </xdr:nvSpPr>
      <xdr:spPr>
        <a:xfrm>
          <a:off x="5408491" y="923191"/>
          <a:ext cx="174624" cy="574549"/>
        </a:xfrm>
        <a:prstGeom prst="leftBrace">
          <a:avLst>
            <a:gd name="adj1" fmla="val 45371"/>
            <a:gd name="adj2" fmla="val 50000"/>
          </a:avLst>
        </a:prstGeom>
        <a:ln>
          <a:solidFill>
            <a:srgbClr val="3333CC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0</xdr:colOff>
      <xdr:row>2</xdr:row>
      <xdr:rowOff>47625</xdr:rowOff>
    </xdr:from>
    <xdr:to>
      <xdr:col>7</xdr:col>
      <xdr:colOff>206375</xdr:colOff>
      <xdr:row>4</xdr:row>
      <xdr:rowOff>1</xdr:rowOff>
    </xdr:to>
    <xdr:sp macro="" textlink="">
      <xdr:nvSpPr>
        <xdr:cNvPr id="54" name="CuadroTexto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/>
      </xdr:nvSpPr>
      <xdr:spPr>
        <a:xfrm>
          <a:off x="5667375" y="254000"/>
          <a:ext cx="1222375" cy="317501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/>
            <a:t>PASO</a:t>
          </a:r>
          <a:r>
            <a:rPr lang="es-PE" sz="900" b="1" baseline="0"/>
            <a:t> 4. </a:t>
          </a:r>
          <a:r>
            <a:rPr lang="es-PE" sz="900" b="0" baseline="0"/>
            <a:t>Pulsar aqui para calcular techo anual</a:t>
          </a:r>
          <a:endParaRPr lang="es-PE" sz="900"/>
        </a:p>
      </xdr:txBody>
    </xdr:sp>
    <xdr:clientData/>
  </xdr:twoCellAnchor>
  <xdr:twoCellAnchor>
    <xdr:from>
      <xdr:col>7</xdr:col>
      <xdr:colOff>214313</xdr:colOff>
      <xdr:row>3</xdr:row>
      <xdr:rowOff>47625</xdr:rowOff>
    </xdr:from>
    <xdr:to>
      <xdr:col>8</xdr:col>
      <xdr:colOff>333375</xdr:colOff>
      <xdr:row>4</xdr:row>
      <xdr:rowOff>55563</xdr:rowOff>
    </xdr:to>
    <xdr:cxnSp macro="">
      <xdr:nvCxnSpPr>
        <xdr:cNvPr id="7185" name="Conector recto de flecha 7184">
          <a:extLst>
            <a:ext uri="{FF2B5EF4-FFF2-40B4-BE49-F238E27FC236}">
              <a16:creationId xmlns:a16="http://schemas.microsoft.com/office/drawing/2014/main" id="{00000000-0008-0000-0300-0000111C0000}"/>
            </a:ext>
          </a:extLst>
        </xdr:cNvPr>
        <xdr:cNvCxnSpPr/>
      </xdr:nvCxnSpPr>
      <xdr:spPr>
        <a:xfrm>
          <a:off x="6897688" y="428625"/>
          <a:ext cx="563562" cy="198438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230186</xdr:colOff>
      <xdr:row>6</xdr:row>
      <xdr:rowOff>15875</xdr:rowOff>
    </xdr:from>
    <xdr:to>
      <xdr:col>13</xdr:col>
      <xdr:colOff>301625</xdr:colOff>
      <xdr:row>6</xdr:row>
      <xdr:rowOff>214313</xdr:rowOff>
    </xdr:to>
    <xdr:sp macro="" textlink="">
      <xdr:nvSpPr>
        <xdr:cNvPr id="58" name="CuadroTexto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/>
      </xdr:nvSpPr>
      <xdr:spPr>
        <a:xfrm>
          <a:off x="8604249" y="873125"/>
          <a:ext cx="1420814" cy="198438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/>
            <a:t>Indica techo presupuestal</a:t>
          </a:r>
        </a:p>
      </xdr:txBody>
    </xdr:sp>
    <xdr:clientData/>
  </xdr:twoCellAnchor>
  <xdr:twoCellAnchor>
    <xdr:from>
      <xdr:col>10</xdr:col>
      <xdr:colOff>246064</xdr:colOff>
      <xdr:row>7</xdr:row>
      <xdr:rowOff>31747</xdr:rowOff>
    </xdr:from>
    <xdr:to>
      <xdr:col>13</xdr:col>
      <xdr:colOff>317503</xdr:colOff>
      <xdr:row>9</xdr:row>
      <xdr:rowOff>71437</xdr:rowOff>
    </xdr:to>
    <xdr:sp macro="" textlink="">
      <xdr:nvSpPr>
        <xdr:cNvPr id="59" name="CuadroTexto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/>
      </xdr:nvSpPr>
      <xdr:spPr>
        <a:xfrm>
          <a:off x="8620127" y="1103310"/>
          <a:ext cx="1420814" cy="325440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Indica sumatoria total de cuanto se va a adquiriendo</a:t>
          </a:r>
        </a:p>
      </xdr:txBody>
    </xdr:sp>
    <xdr:clientData/>
  </xdr:twoCellAnchor>
  <xdr:twoCellAnchor>
    <xdr:from>
      <xdr:col>10</xdr:col>
      <xdr:colOff>7937</xdr:colOff>
      <xdr:row>6</xdr:row>
      <xdr:rowOff>115094</xdr:rowOff>
    </xdr:from>
    <xdr:to>
      <xdr:col>10</xdr:col>
      <xdr:colOff>230186</xdr:colOff>
      <xdr:row>6</xdr:row>
      <xdr:rowOff>127000</xdr:rowOff>
    </xdr:to>
    <xdr:cxnSp macro="">
      <xdr:nvCxnSpPr>
        <xdr:cNvPr id="7188" name="Conector recto de flecha 7187">
          <a:extLst>
            <a:ext uri="{FF2B5EF4-FFF2-40B4-BE49-F238E27FC236}">
              <a16:creationId xmlns:a16="http://schemas.microsoft.com/office/drawing/2014/main" id="{00000000-0008-0000-0300-0000141C0000}"/>
            </a:ext>
          </a:extLst>
        </xdr:cNvPr>
        <xdr:cNvCxnSpPr>
          <a:stCxn id="58" idx="1"/>
        </xdr:cNvCxnSpPr>
      </xdr:nvCxnSpPr>
      <xdr:spPr>
        <a:xfrm flipH="1">
          <a:off x="8382000" y="972344"/>
          <a:ext cx="222249" cy="11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746125</xdr:colOff>
      <xdr:row>8</xdr:row>
      <xdr:rowOff>119063</xdr:rowOff>
    </xdr:from>
    <xdr:to>
      <xdr:col>10</xdr:col>
      <xdr:colOff>246064</xdr:colOff>
      <xdr:row>8</xdr:row>
      <xdr:rowOff>138905</xdr:rowOff>
    </xdr:to>
    <xdr:cxnSp macro="">
      <xdr:nvCxnSpPr>
        <xdr:cNvPr id="7190" name="Conector recto de flecha 7189">
          <a:extLst>
            <a:ext uri="{FF2B5EF4-FFF2-40B4-BE49-F238E27FC236}">
              <a16:creationId xmlns:a16="http://schemas.microsoft.com/office/drawing/2014/main" id="{00000000-0008-0000-0300-0000161C0000}"/>
            </a:ext>
          </a:extLst>
        </xdr:cNvPr>
        <xdr:cNvCxnSpPr>
          <a:stCxn id="59" idx="1"/>
        </xdr:cNvCxnSpPr>
      </xdr:nvCxnSpPr>
      <xdr:spPr>
        <a:xfrm flipH="1" flipV="1">
          <a:off x="8366125" y="1246188"/>
          <a:ext cx="254002" cy="19842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119062</xdr:colOff>
      <xdr:row>11</xdr:row>
      <xdr:rowOff>55561</xdr:rowOff>
    </xdr:from>
    <xdr:to>
      <xdr:col>3</xdr:col>
      <xdr:colOff>2333625</xdr:colOff>
      <xdr:row>16</xdr:row>
      <xdr:rowOff>21980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1540485" y="2011849"/>
          <a:ext cx="2214563" cy="102882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5.</a:t>
          </a:r>
          <a:r>
            <a:rPr lang="es-PE" sz="900" b="1" baseline="0"/>
            <a:t> </a:t>
          </a:r>
          <a:r>
            <a:rPr lang="es-PE" sz="900" b="0" baseline="0"/>
            <a:t>Para insertar items copiar  o escriba en  la pestaña "CATALOGO", el numero correspondiente del item de la primera columna de color "amarillo"; automaticamente rellenara "CATALOGO SIGA", la descripcion, unidad de medida y precio, no copiar el "CODIGO"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2</xdr:col>
      <xdr:colOff>714374</xdr:colOff>
      <xdr:row>16</xdr:row>
      <xdr:rowOff>53733</xdr:rowOff>
    </xdr:from>
    <xdr:to>
      <xdr:col>3</xdr:col>
      <xdr:colOff>2436812</xdr:colOff>
      <xdr:row>17</xdr:row>
      <xdr:rowOff>186838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1381124" y="3072425"/>
          <a:ext cx="2477111" cy="345586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 i="0">
              <a:solidFill>
                <a:schemeClr val="bg1"/>
              </a:solidFill>
            </a:rPr>
            <a:t>MUY IMPORTANTE.</a:t>
          </a:r>
          <a:r>
            <a:rPr lang="es-PE" sz="900" b="1" i="0" baseline="0">
              <a:solidFill>
                <a:schemeClr val="bg1"/>
              </a:solidFill>
            </a:rPr>
            <a:t> I</a:t>
          </a:r>
          <a:r>
            <a:rPr lang="es-PE" sz="900" baseline="0">
              <a:solidFill>
                <a:schemeClr val="bg1"/>
              </a:solidFill>
            </a:rPr>
            <a:t>nsertar los bienes e insumos requeridos segun orden de prioridad</a:t>
          </a:r>
          <a:endParaRPr lang="es-PE" sz="9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410307</xdr:colOff>
      <xdr:row>13</xdr:row>
      <xdr:rowOff>145011</xdr:rowOff>
    </xdr:from>
    <xdr:to>
      <xdr:col>3</xdr:col>
      <xdr:colOff>133716</xdr:colOff>
      <xdr:row>17</xdr:row>
      <xdr:rowOff>124558</xdr:rowOff>
    </xdr:to>
    <xdr:cxnSp macro="">
      <xdr:nvCxnSpPr>
        <xdr:cNvPr id="10" name="Conector recto de flecha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542192" y="2526261"/>
          <a:ext cx="1012947" cy="829470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12</xdr:row>
      <xdr:rowOff>47624</xdr:rowOff>
    </xdr:from>
    <xdr:to>
      <xdr:col>7</xdr:col>
      <xdr:colOff>412750</xdr:colOff>
      <xdr:row>13</xdr:row>
      <xdr:rowOff>134936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5429249" y="2103437"/>
          <a:ext cx="1666876" cy="293687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900" b="1"/>
            <a:t>PASO 6.</a:t>
          </a:r>
          <a:r>
            <a:rPr lang="es-PE" sz="900" b="1" baseline="0"/>
            <a:t>  </a:t>
          </a:r>
          <a:r>
            <a:rPr lang="es-PE" sz="900" b="0" baseline="0"/>
            <a:t>Insertar las cantidades requerida por semestre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PE" sz="900"/>
        </a:p>
      </xdr:txBody>
    </xdr:sp>
    <xdr:clientData/>
  </xdr:twoCellAnchor>
  <xdr:twoCellAnchor>
    <xdr:from>
      <xdr:col>5</xdr:col>
      <xdr:colOff>515936</xdr:colOff>
      <xdr:row>11</xdr:row>
      <xdr:rowOff>23812</xdr:rowOff>
    </xdr:from>
    <xdr:to>
      <xdr:col>8</xdr:col>
      <xdr:colOff>79374</xdr:colOff>
      <xdr:row>11</xdr:row>
      <xdr:rowOff>190501</xdr:rowOff>
    </xdr:to>
    <xdr:sp macro="" textlink="">
      <xdr:nvSpPr>
        <xdr:cNvPr id="26" name="Abrir llave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 rot="16200000">
          <a:off x="6171404" y="1004095"/>
          <a:ext cx="166689" cy="1905000"/>
        </a:xfrm>
        <a:prstGeom prst="leftBrace">
          <a:avLst>
            <a:gd name="adj1" fmla="val 45371"/>
            <a:gd name="adj2" fmla="val 50000"/>
          </a:avLst>
        </a:prstGeom>
        <a:ln/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1770063</xdr:colOff>
      <xdr:row>8</xdr:row>
      <xdr:rowOff>222250</xdr:rowOff>
    </xdr:from>
    <xdr:to>
      <xdr:col>4</xdr:col>
      <xdr:colOff>47625</xdr:colOff>
      <xdr:row>10</xdr:row>
      <xdr:rowOff>111125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3055938" y="1349375"/>
          <a:ext cx="1166812" cy="2698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850"/>
            <a:t>Precio estimado, es solo referencial</a:t>
          </a:r>
        </a:p>
      </xdr:txBody>
    </xdr:sp>
    <xdr:clientData/>
  </xdr:twoCellAnchor>
  <xdr:twoCellAnchor>
    <xdr:from>
      <xdr:col>4</xdr:col>
      <xdr:colOff>47625</xdr:colOff>
      <xdr:row>9</xdr:row>
      <xdr:rowOff>127000</xdr:rowOff>
    </xdr:from>
    <xdr:to>
      <xdr:col>5</xdr:col>
      <xdr:colOff>119062</xdr:colOff>
      <xdr:row>10</xdr:row>
      <xdr:rowOff>119063</xdr:rowOff>
    </xdr:to>
    <xdr:cxnSp macro="">
      <xdr:nvCxnSpPr>
        <xdr:cNvPr id="12" name="Conector recto de flecha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>
          <a:stCxn id="28" idx="3"/>
        </xdr:cNvCxnSpPr>
      </xdr:nvCxnSpPr>
      <xdr:spPr>
        <a:xfrm>
          <a:off x="4222750" y="1484313"/>
          <a:ext cx="682625" cy="1428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359017</xdr:colOff>
      <xdr:row>3</xdr:row>
      <xdr:rowOff>153864</xdr:rowOff>
    </xdr:from>
    <xdr:to>
      <xdr:col>10</xdr:col>
      <xdr:colOff>109902</xdr:colOff>
      <xdr:row>4</xdr:row>
      <xdr:rowOff>226496</xdr:rowOff>
    </xdr:to>
    <xdr:sp macro="[0]!Hoja1.prueba" textlink="">
      <xdr:nvSpPr>
        <xdr:cNvPr id="31" name="6 Rectángulo redondeado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7483717" y="534864"/>
          <a:ext cx="998660" cy="263132"/>
        </a:xfrm>
        <a:prstGeom prst="roundRect">
          <a:avLst/>
        </a:prstGeom>
        <a:solidFill>
          <a:schemeClr val="bg1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s-PE" sz="750" b="1">
              <a:solidFill>
                <a:schemeClr val="tx1"/>
              </a:solidFill>
              <a:latin typeface="+mn-lt"/>
              <a:cs typeface="Arial" pitchFamily="34" charset="0"/>
            </a:rPr>
            <a:t>CALCULAR</a:t>
          </a:r>
          <a:r>
            <a:rPr lang="es-PE" sz="750" b="1" baseline="0">
              <a:solidFill>
                <a:schemeClr val="tx1"/>
              </a:solidFill>
              <a:latin typeface="+mn-lt"/>
              <a:cs typeface="Arial" pitchFamily="34" charset="0"/>
            </a:rPr>
            <a:t> TECHO PRESxUPUESTAL ANUAL</a:t>
          </a:r>
          <a:endParaRPr lang="es-PE" sz="750" b="1">
            <a:solidFill>
              <a:schemeClr val="tx1"/>
            </a:solidFill>
            <a:latin typeface="+mn-lt"/>
            <a:cs typeface="Arial" pitchFamily="34" charset="0"/>
          </a:endParaRPr>
        </a:p>
      </xdr:txBody>
    </xdr:sp>
    <xdr:clientData/>
  </xdr:twoCellAnchor>
  <xdr:twoCellAnchor>
    <xdr:from>
      <xdr:col>1</xdr:col>
      <xdr:colOff>531802</xdr:colOff>
      <xdr:row>1</xdr:row>
      <xdr:rowOff>46038</xdr:rowOff>
    </xdr:from>
    <xdr:to>
      <xdr:col>3</xdr:col>
      <xdr:colOff>785802</xdr:colOff>
      <xdr:row>3</xdr:row>
      <xdr:rowOff>16809</xdr:rowOff>
    </xdr:to>
    <xdr:grpSp>
      <xdr:nvGrpSpPr>
        <xdr:cNvPr id="32" name="Grupo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663687" y="133961"/>
          <a:ext cx="1543538" cy="351771"/>
          <a:chOff x="1428750" y="180975"/>
          <a:chExt cx="1539875" cy="335856"/>
        </a:xfrm>
      </xdr:grpSpPr>
      <xdr:sp macro="" textlink="">
        <xdr:nvSpPr>
          <xdr:cNvPr id="33" name="Cuadro de texto 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8750" y="180975"/>
            <a:ext cx="590550" cy="334962"/>
          </a:xfrm>
          <a:prstGeom prst="rect">
            <a:avLst/>
          </a:prstGeom>
          <a:solidFill>
            <a:srgbClr val="FF0000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0" tIns="0" rIns="0" bIns="45720" anchor="t" upright="1"/>
          <a:lstStyle/>
          <a:p>
            <a:pPr algn="l" rtl="0">
              <a:defRPr sz="1000"/>
            </a:pPr>
            <a:endParaRPr lang="es-PE" sz="60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  <a:p>
            <a:pPr algn="ctr" rtl="0">
              <a:defRPr sz="1000"/>
            </a:pPr>
            <a:r>
              <a:rPr lang="es-PE" sz="105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PERÚ</a:t>
            </a:r>
          </a:p>
          <a:p>
            <a:pPr algn="l" rtl="0">
              <a:defRPr sz="1000"/>
            </a:pPr>
            <a:endParaRPr lang="es-PE" sz="1150" b="0" i="0" u="none" strike="noStrike" baseline="0">
              <a:solidFill>
                <a:srgbClr val="FFFFFF"/>
              </a:solidFill>
              <a:latin typeface="Arial"/>
              <a:cs typeface="Arial"/>
            </a:endParaRPr>
          </a:p>
        </xdr:txBody>
      </xdr:sp>
      <xdr:sp macro="" textlink="">
        <xdr:nvSpPr>
          <xdr:cNvPr id="34" name="Cuadro de texto 2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28825" y="180977"/>
            <a:ext cx="939800" cy="335854"/>
          </a:xfrm>
          <a:prstGeom prst="rect">
            <a:avLst/>
          </a:prstGeom>
          <a:solidFill>
            <a:srgbClr val="5A5A5A"/>
          </a:solidFill>
          <a:ln w="9525">
            <a:solidFill>
              <a:srgbClr val="FFFFFF"/>
            </a:solidFill>
            <a:miter lim="800000"/>
            <a:headEnd/>
            <a:tailEnd/>
          </a:ln>
        </xdr:spPr>
        <xdr:txBody>
          <a:bodyPr vertOverflow="clip" wrap="square" lIns="36000" tIns="0" rIns="0" bIns="0" anchor="t" upright="1"/>
          <a:lstStyle/>
          <a:p>
            <a:pPr algn="l" rtl="0">
              <a:defRPr sz="1000"/>
            </a:pPr>
            <a:r>
              <a:rPr lang="es-PE" sz="1050" b="1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Ministerio de Educación</a:t>
            </a:r>
          </a:p>
          <a:p>
            <a:pPr algn="l" rtl="0">
              <a:defRPr sz="1000"/>
            </a:pPr>
            <a:endParaRPr lang="es-PE" sz="1100" b="1" i="0" u="none" strike="noStrike" baseline="0">
              <a:solidFill>
                <a:srgbClr val="FFFFFF"/>
              </a:solidFill>
              <a:latin typeface="Calibri"/>
              <a:cs typeface="Calibri"/>
            </a:endParaRPr>
          </a:p>
        </xdr:txBody>
      </xdr:sp>
    </xdr:grpSp>
    <xdr:clientData/>
  </xdr:twoCellAnchor>
  <xdr:twoCellAnchor editAs="oneCell">
    <xdr:from>
      <xdr:col>1</xdr:col>
      <xdr:colOff>95250</xdr:colOff>
      <xdr:row>1</xdr:row>
      <xdr:rowOff>31750</xdr:rowOff>
    </xdr:from>
    <xdr:to>
      <xdr:col>1</xdr:col>
      <xdr:colOff>480892</xdr:colOff>
      <xdr:row>3</xdr:row>
      <xdr:rowOff>58738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1750"/>
          <a:ext cx="385642" cy="388938"/>
        </a:xfrm>
        <a:prstGeom prst="rect">
          <a:avLst/>
        </a:prstGeom>
      </xdr:spPr>
    </xdr:pic>
    <xdr:clientData/>
  </xdr:twoCellAnchor>
  <xdr:twoCellAnchor>
    <xdr:from>
      <xdr:col>9</xdr:col>
      <xdr:colOff>619125</xdr:colOff>
      <xdr:row>1</xdr:row>
      <xdr:rowOff>190501</xdr:rowOff>
    </xdr:from>
    <xdr:to>
      <xdr:col>10</xdr:col>
      <xdr:colOff>230187</xdr:colOff>
      <xdr:row>3</xdr:row>
      <xdr:rowOff>111125</xdr:rowOff>
    </xdr:to>
    <xdr:cxnSp macro="">
      <xdr:nvCxnSpPr>
        <xdr:cNvPr id="39" name="Conector recto de flecha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>
        <a:xfrm flipH="1" flipV="1">
          <a:off x="8239125" y="190501"/>
          <a:ext cx="365125" cy="301624"/>
        </a:xfrm>
        <a:prstGeom prst="straightConnector1">
          <a:avLst/>
        </a:prstGeom>
        <a:ln w="12700">
          <a:solidFill>
            <a:srgbClr val="3333CC"/>
          </a:solidFill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238124</xdr:colOff>
      <xdr:row>2</xdr:row>
      <xdr:rowOff>127000</xdr:rowOff>
    </xdr:from>
    <xdr:to>
      <xdr:col>13</xdr:col>
      <xdr:colOff>341312</xdr:colOff>
      <xdr:row>4</xdr:row>
      <xdr:rowOff>205154</xdr:rowOff>
    </xdr:to>
    <xdr:sp macro="" textlink="">
      <xdr:nvSpPr>
        <xdr:cNvPr id="36" name="CuadroTexto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/>
      </xdr:nvSpPr>
      <xdr:spPr>
        <a:xfrm>
          <a:off x="8752009" y="427404"/>
          <a:ext cx="1458668" cy="437173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/>
        <a:lstStyle/>
        <a:p>
          <a:r>
            <a:rPr lang="es-PE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PASO</a:t>
          </a:r>
          <a:r>
            <a:rPr lang="es-PE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1. </a:t>
          </a:r>
          <a:r>
            <a:rPr lang="es-PE" sz="9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verificar si esta bien el distrito.</a:t>
          </a:r>
          <a:endParaRPr lang="es-PE" sz="90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0</xdr:rowOff>
        </xdr:from>
        <xdr:to>
          <xdr:col>3</xdr:col>
          <xdr:colOff>66675</xdr:colOff>
          <xdr:row>6</xdr:row>
          <xdr:rowOff>9525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3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~1\AppData\Local\Temp\CUADRO%20COMPARATIVO%20VARIOS%202013%20corregid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CTA BP 3"/>
      <sheetName val="h"/>
      <sheetName val="BASE1"/>
    </sheetNames>
    <sheetDataSet>
      <sheetData sheetId="0"/>
      <sheetData sheetId="1"/>
      <sheetData sheetId="2"/>
      <sheetData sheetId="3">
        <row r="1">
          <cell r="A1" t="str">
            <v>20102034571</v>
          </cell>
          <cell r="B1" t="str">
            <v xml:space="preserve"> A Y M IMPORTACIONES S A</v>
          </cell>
          <cell r="C1" t="str">
            <v>JR. COLINA NRO. 100 INT. B</v>
          </cell>
        </row>
        <row r="2">
          <cell r="A2" t="str">
            <v>10448653442</v>
          </cell>
          <cell r="B2" t="str">
            <v xml:space="preserve"> BENITO CALIZAYA JOSSIE ADA</v>
          </cell>
          <cell r="C2" t="str">
            <v>JR. MOQUEGUA NRO. 478 CERCADO (ENTRE JR. MOQUEGUA Y JR- CAJAMARCA)</v>
          </cell>
        </row>
        <row r="3">
          <cell r="A3" t="str">
            <v>10435271451</v>
          </cell>
          <cell r="B3" t="str">
            <v xml:space="preserve"> BUTRON QUISPE MARIELLA FIORELLA</v>
          </cell>
          <cell r="C3" t="str">
            <v>AV. EL SOL Nº 830</v>
          </cell>
        </row>
        <row r="4">
          <cell r="A4" t="str">
            <v>20504575919</v>
          </cell>
          <cell r="B4" t="str">
            <v xml:space="preserve"> IMPORTACIONES ALPES PERU SOCIEDAD ANONIMA CERRADA</v>
          </cell>
          <cell r="C4" t="str">
            <v>JR. E.ZEVALLOS NRO. 216 URB. VILLA SOL III ET (CRUCE UNIVERSITARIA CON</v>
          </cell>
        </row>
        <row r="5">
          <cell r="A5" t="str">
            <v>10012634086</v>
          </cell>
          <cell r="B5" t="str">
            <v xml:space="preserve"> MAMANI MENACHO DAVID</v>
          </cell>
          <cell r="C5" t="str">
            <v>JR. AREQUIPA NRO. 1151 BARRIO VICTORIA</v>
          </cell>
        </row>
        <row r="6">
          <cell r="A6" t="str">
            <v>20447675545</v>
          </cell>
          <cell r="B6" t="str">
            <v xml:space="preserve"> REPRESENTACIONES DISMAT E.I.R.L.</v>
          </cell>
          <cell r="C6" t="str">
            <v>AV. SAN MARTIN NRO. 649 INT. 147 GALERIAS GENOVA (PRIMER PISO)</v>
          </cell>
        </row>
        <row r="7">
          <cell r="A7" t="str">
            <v>20100024862</v>
          </cell>
          <cell r="B7" t="str">
            <v>A. TARRILLO BARBA S.A.</v>
          </cell>
          <cell r="C7" t="str">
            <v>AV. EMANCIPACION NRO. 282 INT. 201</v>
          </cell>
        </row>
        <row r="8">
          <cell r="A8" t="str">
            <v>20100096936</v>
          </cell>
          <cell r="B8" t="str">
            <v>ABBOTT LABORATORIOS SA</v>
          </cell>
          <cell r="C8" t="str">
            <v>AV. BRASIL NRO. 2730</v>
          </cell>
        </row>
        <row r="9">
          <cell r="A9" t="str">
            <v>20514302473</v>
          </cell>
          <cell r="B9" t="str">
            <v>ACCORD HEALTHCARE S.A.C.</v>
          </cell>
          <cell r="C9" t="str">
            <v>AV. MANUEL OLGUIN NRO. 215 DPTO. 1403 (EDIFICIO OMEGA)</v>
          </cell>
        </row>
        <row r="10">
          <cell r="A10" t="str">
            <v>20358856684</v>
          </cell>
          <cell r="B10" t="str">
            <v>ACUARIU´S OPTICAL SOCIEDAD ANONIMA CERRADA-ACUARIU´S OPTICAL S.A.C.</v>
          </cell>
          <cell r="C10" t="str">
            <v>CAL. INDEPENDENCIA NRO. 360 URB. MIRAFLORES</v>
          </cell>
        </row>
        <row r="11">
          <cell r="A11" t="str">
            <v>10428090000</v>
          </cell>
          <cell r="B11" t="str">
            <v>AGUIRRE URVIOLA DOMINGO ALEXANDER</v>
          </cell>
          <cell r="C11" t="str">
            <v>JR. AREQUIPA NRO. 360 INT. 111 CERCADO (STAND 111, A MEDIA CDRA DE PAR</v>
          </cell>
        </row>
        <row r="12">
          <cell r="A12" t="str">
            <v>10012971392</v>
          </cell>
          <cell r="B12" t="str">
            <v>AJROTA AROCUTIPA CORINA</v>
          </cell>
          <cell r="C12" t="str">
            <v>MZA. M LOTE. 6 A.H. SIMON BOLIVAR</v>
          </cell>
        </row>
        <row r="13">
          <cell r="A13" t="str">
            <v>20418140551</v>
          </cell>
          <cell r="B13" t="str">
            <v>ALBIS S.A.</v>
          </cell>
          <cell r="C13" t="str">
            <v>CAL. LOS NEGOCIOS NRO. 185 URB. JARDIN</v>
          </cell>
        </row>
        <row r="14">
          <cell r="A14" t="str">
            <v>20130329471</v>
          </cell>
          <cell r="B14" t="str">
            <v>ALBUJAR MEDICA S.A.C.</v>
          </cell>
          <cell r="C14" t="str">
            <v>JR. CANTA NRO. 985 (ALT.CDRA.1 DE AV.ISABEL LA CATÓLICA) LIMA - LIMA -</v>
          </cell>
        </row>
        <row r="15">
          <cell r="A15" t="str">
            <v>20467534026</v>
          </cell>
          <cell r="B15" t="str">
            <v>AMERICA MOVIL PERU S.A.C.</v>
          </cell>
          <cell r="C15" t="str">
            <v>AV. NICOLAS ARRIOLA NRO. 480 URB. SANTA CATALINA</v>
          </cell>
        </row>
        <row r="16">
          <cell r="A16" t="str">
            <v>10013177495</v>
          </cell>
          <cell r="B16" t="str">
            <v>APARICIO LECAROS MARIA TERESA</v>
          </cell>
          <cell r="C16" t="str">
            <v>JR. RICARDO PALMA NRO. 410 BR. SEÑOR DE HUANCA</v>
          </cell>
        </row>
        <row r="17">
          <cell r="A17" t="str">
            <v>10407223808</v>
          </cell>
          <cell r="B17" t="str">
            <v>APAZA ECHEGARAY ADRIANA ALICIA</v>
          </cell>
          <cell r="C17" t="str">
            <v>JR. LOS ALAMOS NRO. 129 URB. LOS PINOS</v>
          </cell>
        </row>
        <row r="18">
          <cell r="A18" t="str">
            <v>10460102923</v>
          </cell>
          <cell r="B18" t="str">
            <v>APAZA LIMACHI NELSON</v>
          </cell>
          <cell r="C18" t="str">
            <v>JR. CRISTOBAL COLON NRO. 145 (A 1 CUADRA DE LA PLATAFORMA)</v>
          </cell>
        </row>
        <row r="19">
          <cell r="A19" t="str">
            <v>10013236530</v>
          </cell>
          <cell r="B19" t="str">
            <v>APAZA MAMANI ALEX AGUSTIN</v>
          </cell>
          <cell r="C19" t="str">
            <v>JR. JULIO C. TELLO NRO. 132 BARRIO BELLAVISTA PUNO - PUNO - PUNO</v>
          </cell>
        </row>
        <row r="20">
          <cell r="A20" t="str">
            <v>20513034661</v>
          </cell>
          <cell r="B20" t="str">
            <v>AQUATROL PERU SOCIEDAD ANONIMA CERRADA</v>
          </cell>
          <cell r="C20" t="str">
            <v>CAL. FRANCISCO GRAñA NRO. 652 URB. SANTA CATALINA (ALT.CDRA.16 AV. CAN</v>
          </cell>
        </row>
        <row r="21">
          <cell r="A21" t="str">
            <v>20512883941</v>
          </cell>
          <cell r="B21" t="str">
            <v>ARANG CONSULTORES SOCIEDAD ANONIMA CERRADA ARANG CONSULTORES S.A.C</v>
          </cell>
          <cell r="C21" t="str">
            <v>JR. HUARAZ NRO. 1681 DPTO. 402 (4TO PISO-ESPALDA RED GLOBAL) LIMA - LI</v>
          </cell>
        </row>
        <row r="22">
          <cell r="A22" t="str">
            <v>10013199600</v>
          </cell>
          <cell r="B22" t="str">
            <v>AROAPAZA QUISPE REGIS NIELS</v>
          </cell>
          <cell r="C22" t="str">
            <v>JR. MARISCAL NIETO NRO. 186 BARRIO LAYKAKOTA</v>
          </cell>
        </row>
        <row r="23">
          <cell r="A23" t="str">
            <v>20321856145</v>
          </cell>
          <cell r="B23" t="str">
            <v>ASOC.PAST.SERV.MEDICO ASIST.JULIACA IASD</v>
          </cell>
          <cell r="C23" t="str">
            <v>JR. LORETO NRO. 315 URB. LA RINCONADA</v>
          </cell>
        </row>
        <row r="24">
          <cell r="A24" t="str">
            <v>20377339461</v>
          </cell>
          <cell r="B24" t="str">
            <v>B.BRAUN MEDICAL PERU S.A.</v>
          </cell>
          <cell r="C24" t="str">
            <v>AV. SEPARADORA INDUSTRIAL NRO. 887 URB. MIGUEL GRAU</v>
          </cell>
        </row>
        <row r="25">
          <cell r="A25" t="str">
            <v>10400834585</v>
          </cell>
          <cell r="B25" t="str">
            <v>BARRIOS SOLARI ELGA HERLINDA</v>
          </cell>
          <cell r="C25" t="str">
            <v>FRANCISCO DE ZELA NRO. 1563 INT. 2PIS DPTO. 201 (ALT. PUERTA EMERGENCI</v>
          </cell>
        </row>
        <row r="26">
          <cell r="A26" t="str">
            <v>20101281702</v>
          </cell>
          <cell r="B26" t="str">
            <v>BASCAT Y CIA S.A.C.</v>
          </cell>
          <cell r="C26" t="str">
            <v>JR. GENERAL CORDOVA NRO. 879 URB. FUNDO OYAGUE (ESPALDA DEL MINISTERIO</v>
          </cell>
        </row>
        <row r="27">
          <cell r="A27" t="str">
            <v>10426887121</v>
          </cell>
          <cell r="B27" t="str">
            <v>BENITO ROQUE NEYDA VANESSA</v>
          </cell>
          <cell r="C27" t="str">
            <v>AV. INDUSTRIAL MZA. "H" LOTE 10 URB.VILLA PARAISO</v>
          </cell>
        </row>
        <row r="28">
          <cell r="A28" t="str">
            <v>20511081913</v>
          </cell>
          <cell r="B28" t="str">
            <v>BORLAND EIRL</v>
          </cell>
          <cell r="C28" t="str">
            <v>JR. PALLASCA NRO. 1424 URB. COVIDA (CENTRO DE PAGOS DE TELEFONICA)</v>
          </cell>
        </row>
        <row r="29">
          <cell r="A29" t="str">
            <v>10065259791</v>
          </cell>
          <cell r="B29" t="str">
            <v>BUSTINZA CABALA HECTOR SANTIAGO</v>
          </cell>
          <cell r="C29" t="str">
            <v>JR. SANTA BARBARA NRO. 789 BARRIO SANTA BARBARA PUNO - PUNO - CHUCUITO</v>
          </cell>
        </row>
        <row r="30">
          <cell r="A30" t="str">
            <v>10409508320</v>
          </cell>
          <cell r="B30" t="str">
            <v>CALISAYA BONIFAZ MARINA</v>
          </cell>
          <cell r="C30" t="str">
            <v>CAL JORGE CHAVEZ Nº115 URB. JOSE ABELARDO QUIÑONES LIMA</v>
          </cell>
        </row>
        <row r="31">
          <cell r="A31" t="str">
            <v>10433036005</v>
          </cell>
          <cell r="B31" t="str">
            <v>CALSIN CALSIN MATILDE</v>
          </cell>
          <cell r="C31" t="str">
            <v>AV. EL SOL NRO. 1465 BR. LAYKAKOTA</v>
          </cell>
        </row>
        <row r="32">
          <cell r="A32" t="str">
            <v>20506789207</v>
          </cell>
          <cell r="B32" t="str">
            <v>CASCONI PLAST S.R.L.</v>
          </cell>
          <cell r="C32" t="str">
            <v>CAL. HUAMACHUCO NRO. 951 URB. SAN FERNANDO</v>
          </cell>
        </row>
        <row r="33">
          <cell r="A33" t="str">
            <v>10017639931</v>
          </cell>
          <cell r="B33" t="str">
            <v>CASTILLO VELO DANIEL</v>
          </cell>
          <cell r="C33" t="str">
            <v>JR. SANTA CRUZ NRO. 234 BRR. SANTA CRUZ</v>
          </cell>
        </row>
        <row r="34">
          <cell r="A34" t="str">
            <v>10414625211</v>
          </cell>
          <cell r="B34" t="str">
            <v>CASTRO CRUZ EMILIANA</v>
          </cell>
          <cell r="C34" t="str">
            <v>JR. CARABAYA NRO. 190A BR. VICTORIA PUNO - PUNO - PUNO</v>
          </cell>
        </row>
        <row r="35">
          <cell r="A35" t="str">
            <v>10422030277</v>
          </cell>
          <cell r="B35" t="str">
            <v>CCALLA MAMANI JENNY SOLEDAD</v>
          </cell>
          <cell r="C35" t="str">
            <v>AV. EL SOL NRO. 913A (TDA 103 PORTEÑO)</v>
          </cell>
        </row>
        <row r="36">
          <cell r="A36" t="str">
            <v>10455755099</v>
          </cell>
          <cell r="B36" t="str">
            <v>CCAMA AROAPAZA TATIANA</v>
          </cell>
          <cell r="C36" t="str">
            <v>JR. PACCAMAYA NRO. 163 BARRIO SAN PEDRO PUNO - PUNO - ACORA</v>
          </cell>
        </row>
        <row r="37">
          <cell r="A37" t="str">
            <v>10296176716</v>
          </cell>
          <cell r="B37" t="str">
            <v>CENTELLAS SANCHEZ MARCO ANTONIO</v>
          </cell>
          <cell r="C37" t="str">
            <v>JR. AREQUIPA NRO. 531 CERCADO</v>
          </cell>
        </row>
        <row r="38">
          <cell r="A38" t="str">
            <v>10012128521</v>
          </cell>
          <cell r="B38" t="str">
            <v>CENTENO ZAVALA EVA MARINA</v>
          </cell>
          <cell r="C38" t="str">
            <v>JR. CAJAMARCA NRO. 330 CERCADO</v>
          </cell>
        </row>
        <row r="39">
          <cell r="A39" t="str">
            <v>20447837031</v>
          </cell>
          <cell r="B39" t="str">
            <v>CENTRO DE IMAGENES MEDICAS DR PARI EIRL</v>
          </cell>
          <cell r="C39" t="str">
            <v>JR APURIMAC Nº 746</v>
          </cell>
        </row>
        <row r="40">
          <cell r="A40" t="str">
            <v>10464073201</v>
          </cell>
          <cell r="B40" t="str">
            <v>CHAMBILLA SANCHEZ YOVANA</v>
          </cell>
          <cell r="C40" t="str">
            <v>JR. CARABAYA NRO. 210 PUNO - PUNO - PUNO</v>
          </cell>
        </row>
        <row r="41">
          <cell r="A41" t="str">
            <v>10443627826</v>
          </cell>
          <cell r="B41" t="str">
            <v>CHAVEZ DELGADO SANDRA GLORIA</v>
          </cell>
          <cell r="C41" t="str">
            <v>JR. CAJAMARCA NRO. 119 CERCADO</v>
          </cell>
        </row>
        <row r="42">
          <cell r="A42" t="str">
            <v>10402492231</v>
          </cell>
          <cell r="B42" t="str">
            <v>CHOQUECAHUA GOMEZ RITA</v>
          </cell>
          <cell r="C42" t="str">
            <v>PJ. PRIMAVERA MZA. K LOTE. 8 URB. SAN VALENTIN</v>
          </cell>
        </row>
        <row r="43">
          <cell r="A43" t="str">
            <v>10424187335</v>
          </cell>
          <cell r="B43" t="str">
            <v>CHOQUEGONZA ROQUE ELOISA</v>
          </cell>
          <cell r="C43" t="str">
            <v>AV. EL SOL NRO. 858 BARRIO PORTEÑO</v>
          </cell>
        </row>
        <row r="44">
          <cell r="A44" t="str">
            <v>10433859443</v>
          </cell>
          <cell r="B44" t="str">
            <v>CHUQUITARQUI HALLASI EDWIN ANGEL</v>
          </cell>
          <cell r="C44" t="str">
            <v>JR. LAS LAJAS NRO. 248 URB. LAS FLORES 78 LIMA - LIMA - SAN JUAN DE LU</v>
          </cell>
        </row>
        <row r="45">
          <cell r="A45" t="str">
            <v>10013257782</v>
          </cell>
          <cell r="B45" t="str">
            <v>CHURA APAZA JOSE ROLANDO</v>
          </cell>
          <cell r="C45" t="str">
            <v>JR. LOS ANDES NRO. 360 BARRIO JOSE A ENCINAS PUNO - PUNO - PUNO</v>
          </cell>
        </row>
        <row r="46">
          <cell r="A46" t="str">
            <v>20100049857</v>
          </cell>
          <cell r="B46" t="str">
            <v>COLD IMPORT S A</v>
          </cell>
          <cell r="C46" t="str">
            <v>AV. ANGAMOS OESTE NRO. 686</v>
          </cell>
        </row>
        <row r="47">
          <cell r="A47" t="str">
            <v>20321936505</v>
          </cell>
          <cell r="B47" t="str">
            <v>COLEGIO DE CONTADORES PUBLICOS DE PUNO</v>
          </cell>
          <cell r="C47" t="str">
            <v>JR. LIBERTAD NRO. 745 BARRIO HUAJSAPATA PUNO - PUNO - PUNO</v>
          </cell>
        </row>
        <row r="48">
          <cell r="A48" t="str">
            <v>10024121181</v>
          </cell>
          <cell r="B48" t="str">
            <v>COLQUEHUANCA NEYRA ANGELICA</v>
          </cell>
          <cell r="C48" t="str">
            <v>AV. EL SOL NRO. 977 MAGISTERIAL</v>
          </cell>
        </row>
        <row r="49">
          <cell r="A49" t="str">
            <v>20100262291</v>
          </cell>
          <cell r="B49" t="str">
            <v>COMERC. E IND DENT TARRILLO BARBA S.A.C</v>
          </cell>
          <cell r="C49" t="str">
            <v>AV. EMANCIPACION NRO. 267 LIMA - LIMA - LIMA</v>
          </cell>
        </row>
        <row r="50">
          <cell r="A50" t="str">
            <v>20448161481</v>
          </cell>
          <cell r="B50" t="str">
            <v>COMERCIAL DISTRIBUCIONES NUEVO MUNDO E.I.R.L.</v>
          </cell>
          <cell r="C50" t="str">
            <v>MZA. M LOTE. 2 Z.I. PARQUE INDUSTRIAL SALCEDO</v>
          </cell>
        </row>
        <row r="51">
          <cell r="A51" t="str">
            <v>20447864275</v>
          </cell>
          <cell r="B51" t="str">
            <v>COMERCIAL ROESVIL EMPRESA INDIVIDUAL DE RESPONSABILIDAD LIMITADA</v>
          </cell>
          <cell r="C51" t="str">
            <v>JR. AREQUIPA NRO.644</v>
          </cell>
        </row>
        <row r="52">
          <cell r="A52" t="str">
            <v>20448127380</v>
          </cell>
          <cell r="B52" t="str">
            <v>COMERCIAL SECME S.A.C.</v>
          </cell>
          <cell r="C52" t="str">
            <v>JR. AREQUIPA NRO. 1153 CERCADO</v>
          </cell>
        </row>
        <row r="53">
          <cell r="A53" t="str">
            <v>20406265146</v>
          </cell>
          <cell r="B53" t="str">
            <v>COMERCIAL Y FERRETERIA HERVAS S.R.LTDA.</v>
          </cell>
          <cell r="C53" t="str">
            <v>JR. AREQUIPA NRO. 1183 BARRIO VICTORIA</v>
          </cell>
        </row>
        <row r="54">
          <cell r="A54" t="str">
            <v>20507651217</v>
          </cell>
          <cell r="B54" t="str">
            <v>COMITE DE ADMINISTRACION DEL FONDO DE ASISTENCIA Y ESTIMULO DE LOS TRABAJADORES DEL ORGANISMO SUPERV</v>
          </cell>
          <cell r="C54" t="str">
            <v>AV. GREGORIO ESCOBEDO NRO. SN (CDRA 7- ALT CULTURAL JAPONES</v>
          </cell>
        </row>
        <row r="55">
          <cell r="A55" t="str">
            <v>20447972752</v>
          </cell>
          <cell r="B55" t="str">
            <v>COMPULINE PERU E.I.R.L.</v>
          </cell>
          <cell r="C55" t="str">
            <v>JR. AREQUIPA NRO. 522 INT. 100 CERCADO</v>
          </cell>
        </row>
        <row r="56">
          <cell r="A56" t="str">
            <v>20509850675</v>
          </cell>
          <cell r="B56" t="str">
            <v>COMPUTER SALAZAR HNOS SOCIEDAD COMERCIAL DE RESPONSABILIDAD LIMITADA</v>
          </cell>
          <cell r="C56" t="str">
            <v>CAL. JOSE ANTONIO ENCINAS NRO. 332 COO. LAS FLORES (ALT. 3 COLEGIO SAN</v>
          </cell>
        </row>
        <row r="57">
          <cell r="A57" t="str">
            <v>20447712840</v>
          </cell>
          <cell r="B57" t="str">
            <v>COMPUTINTAS EMPRESA INDIVIDUAL DE RESPONSABILIDAD LIMITADA</v>
          </cell>
          <cell r="C57" t="str">
            <v>JR. AREQUIPA NRO. 345 CERCADO PUNO - PUNO - PUNO</v>
          </cell>
        </row>
        <row r="58">
          <cell r="A58" t="str">
            <v>20447989051</v>
          </cell>
          <cell r="B58" t="str">
            <v>CONTINENTAL ELECTRONIC SOCIEDAD COMERCIAL DE RESPONSABILIDAD LIMITADA</v>
          </cell>
          <cell r="C58" t="str">
            <v>AV. FLORAL NRO. 149 (A MEDIA CDR. DEL PARQUE DE LA MADRE) PUNO - PUNO</v>
          </cell>
        </row>
        <row r="59">
          <cell r="A59" t="str">
            <v>20364349379</v>
          </cell>
          <cell r="B59" t="str">
            <v>COPRADSA S.R.L.</v>
          </cell>
          <cell r="C59" t="str">
            <v>JR. LORETO NRO. 429 CERCADO</v>
          </cell>
        </row>
        <row r="60">
          <cell r="A60" t="str">
            <v>10292587347</v>
          </cell>
          <cell r="B60" t="str">
            <v>CORDOVA GUTIERREZ HIPOLITO</v>
          </cell>
          <cell r="C60" t="str">
            <v>MZA. A1 LOTE. 15 URB. AGRICULTURA</v>
          </cell>
        </row>
        <row r="61">
          <cell r="A61" t="str">
            <v>20453886892</v>
          </cell>
          <cell r="B61" t="str">
            <v>CORPORACION CASTILLO S.R.L.</v>
          </cell>
          <cell r="C61" t="str">
            <v>AV. ALEJANDRO TIRADO NRO. 275C URB. SANTA BEATRIZ</v>
          </cell>
        </row>
        <row r="62">
          <cell r="A62" t="str">
            <v>20406410847</v>
          </cell>
          <cell r="B62" t="str">
            <v>CORPORACION DE VENTAS EIRL</v>
          </cell>
          <cell r="C62" t="str">
            <v>JR. AREQUIPA NRO. 501 CENTRA</v>
          </cell>
        </row>
        <row r="63">
          <cell r="A63" t="str">
            <v>20448347827</v>
          </cell>
          <cell r="B63" t="str">
            <v>CORPORACION INGENIERIAS ALIMENTARIAS NIFE DEL PERU SOCIEDAD ANONIMA CERRADA</v>
          </cell>
          <cell r="C63" t="str">
            <v>JR. JULI NRO. 654 BARRIO MAGISTERIAL (A TRES CUADRAS DEL HOSPITAL REGI</v>
          </cell>
        </row>
        <row r="64">
          <cell r="A64" t="str">
            <v>20447708222</v>
          </cell>
          <cell r="B64" t="str">
            <v>CORPORACION LATINA EMPRESA INDIVIDUAL DE RESPONSABILIDAD LIMITADA</v>
          </cell>
          <cell r="C64" t="str">
            <v>JR. FEDERICO MORE NRO. 120 BRR. VICTORIA</v>
          </cell>
        </row>
        <row r="65">
          <cell r="A65" t="str">
            <v>20448550975</v>
          </cell>
          <cell r="B65" t="str">
            <v>CORPORACION MULTIMEDIC E.I.R.L.</v>
          </cell>
          <cell r="C65" t="str">
            <v>JR. JOSE ANTONIO ENCINAS NRO. 164 BARRIO VICTORIA PUNO - PUNO - PUNO</v>
          </cell>
        </row>
        <row r="66">
          <cell r="A66" t="str">
            <v>20448010946</v>
          </cell>
          <cell r="B66" t="str">
            <v>CORPORATIVO ALBORADA SOCIEDAD ANONIMA CERRADA</v>
          </cell>
          <cell r="C66" t="str">
            <v>JR. TRUJILLO NRO. 128 (DETRAS DE LA PLANTA ELECTRICA)</v>
          </cell>
        </row>
        <row r="67">
          <cell r="A67" t="str">
            <v>20172847898</v>
          </cell>
          <cell r="B67" t="str">
            <v>COSMOS EMPRESA IND.DE RESPONSAB.LTDA.</v>
          </cell>
          <cell r="C67" t="str">
            <v>JR. LAS BEGONIAS NRO. 132 URB. LOS PINOS</v>
          </cell>
        </row>
        <row r="68">
          <cell r="A68" t="str">
            <v>10012099113</v>
          </cell>
          <cell r="B68" t="str">
            <v>CRUZ COLQUE MIGUEL ISIDRO</v>
          </cell>
          <cell r="C68" t="str">
            <v>JR. AZOGUINE NRO. 106 BARRIO AZOGUINE</v>
          </cell>
        </row>
        <row r="69">
          <cell r="A69" t="str">
            <v>20477904506</v>
          </cell>
          <cell r="B69" t="str">
            <v>CVI REPRESENTACIONES S.A.C.</v>
          </cell>
          <cell r="C69" t="str">
            <v>JR. LOS LUCUMOS MZA. M LOTE. 20 URB. PORTADA DE CERES</v>
          </cell>
        </row>
        <row r="70">
          <cell r="A70" t="str">
            <v>20507955437</v>
          </cell>
          <cell r="B70" t="str">
            <v>D. OMEGA E.I.R.L.</v>
          </cell>
          <cell r="C70" t="str">
            <v>CAL. HEFESTOS NRO. 271 URB. OLIMPO LIMA - LIMA - ATE</v>
          </cell>
        </row>
        <row r="71">
          <cell r="A71" t="str">
            <v>10408689096</v>
          </cell>
          <cell r="B71" t="str">
            <v>DAVALOS TAPIA ABIGAIL LAURA</v>
          </cell>
          <cell r="C71" t="str">
            <v>JR. EL PUERTO NRO. 159 BARRIO PORTEÑO (FRENTE A LA UNIDAD SAN CARLOS)</v>
          </cell>
        </row>
        <row r="72">
          <cell r="A72" t="str">
            <v>10432615036</v>
          </cell>
          <cell r="B72" t="str">
            <v>DELGADO NINA CRISS MARGOTH</v>
          </cell>
          <cell r="C72" t="str">
            <v>MZA. K LOTE. 14 A. H. M. SIMON BOLIVAR</v>
          </cell>
        </row>
        <row r="73">
          <cell r="A73" t="str">
            <v>10468117253</v>
          </cell>
          <cell r="B73" t="str">
            <v>DIAZ MANZANARES JEISON RONY</v>
          </cell>
          <cell r="C73" t="str">
            <v>JR ENRIQUE ENCINAS Nº 120</v>
          </cell>
        </row>
        <row r="74">
          <cell r="A74" t="str">
            <v>20100220700</v>
          </cell>
          <cell r="B74" t="str">
            <v>DIMEXA S.A.</v>
          </cell>
          <cell r="C74" t="str">
            <v>NRO. MZ B INT. LT12 URB. SANTA MARIA</v>
          </cell>
        </row>
        <row r="75">
          <cell r="A75" t="str">
            <v>20522237176</v>
          </cell>
          <cell r="B75" t="str">
            <v>DIMSAC GROUP S.A.C.</v>
          </cell>
          <cell r="C75" t="str">
            <v>MZA. F LOTE. 18 ALTO DE LA LUNA II ETAPA</v>
          </cell>
        </row>
        <row r="76">
          <cell r="A76" t="str">
            <v>20447694175</v>
          </cell>
          <cell r="B76" t="str">
            <v>DISEÑOS Y CORTINAS ELMER E.I.R.L.</v>
          </cell>
          <cell r="C76" t="str">
            <v>PASAJE JOSE DOMINGOCHOQUEHUANCA Nº 119</v>
          </cell>
        </row>
        <row r="77">
          <cell r="A77" t="str">
            <v>20448665951</v>
          </cell>
          <cell r="B77" t="str">
            <v>DISTRIBUCIONES GRAFICAS RAYSUR SOCIEDAD ANONIMA CERRADA</v>
          </cell>
          <cell r="C77" t="str">
            <v>JR CAJAMARCA Nº150 CERCADO</v>
          </cell>
        </row>
        <row r="78">
          <cell r="A78" t="str">
            <v>20447649978</v>
          </cell>
          <cell r="B78" t="str">
            <v>DISTRIBUCIONES SAN FRANCISCO SOCIEDAD COMERCIAL DE RESPONSABILIDAD LIMITADA</v>
          </cell>
          <cell r="C78" t="str">
            <v>AV. SIMON BOLIVAR NRO. 425B BARRIO PORTEÑO (A 1 CDR. DEL ESTADIO 425-B</v>
          </cell>
        </row>
        <row r="79">
          <cell r="A79" t="str">
            <v>20115190165</v>
          </cell>
          <cell r="B79" t="str">
            <v>DISTRIBUIDORA ABARROTERA DEL SUR EIRL</v>
          </cell>
          <cell r="C79" t="str">
            <v>AV. TACNA Y ARICA NRO. S/N</v>
          </cell>
        </row>
        <row r="80">
          <cell r="A80" t="str">
            <v>20448588352</v>
          </cell>
          <cell r="B80" t="str">
            <v>DISTRIBUIDORA CONCORDIA S.A.C.</v>
          </cell>
          <cell r="C80" t="str">
            <v>JR. TACNA NRO. 554 BARRIO VICTORIA (AL COSTADO DE LA IES GUESC) PUNO -</v>
          </cell>
        </row>
        <row r="81">
          <cell r="A81" t="str">
            <v>20100067081</v>
          </cell>
          <cell r="B81" t="str">
            <v>DISTRIBUIDORA CONTINENTAL 6 S A</v>
          </cell>
          <cell r="C81" t="str">
            <v>CAL. LUIS GALVANI NRO. 498 Z.I. SANTA ROSA (AL FRENTE DE LA FABRICA NE</v>
          </cell>
        </row>
        <row r="82">
          <cell r="A82" t="str">
            <v>20135699081</v>
          </cell>
          <cell r="B82" t="str">
            <v>DISTRIBUIDORA DANY S R LTDA</v>
          </cell>
          <cell r="C82" t="str">
            <v>CAL. HERMANOS CATARI NRO. 175 (1ER PISO)</v>
          </cell>
        </row>
        <row r="83">
          <cell r="A83" t="str">
            <v>20528004980</v>
          </cell>
          <cell r="B83" t="str">
            <v>DISTRIBUIDORA DE MATERIALES MEDICOS DEL PERU EMPRESA INDIVIDUAL DE RESPONSABILIDAD LIMITADA</v>
          </cell>
          <cell r="C83" t="str">
            <v>AV. TUPAC AMARU NRO. H-20 URB. PROGRESO</v>
          </cell>
        </row>
        <row r="84">
          <cell r="A84" t="str">
            <v>20171586608</v>
          </cell>
          <cell r="B84" t="str">
            <v>DISTRIBUIDORA DROGUERIA SAGITARIO S.R.L.</v>
          </cell>
          <cell r="C84" t="str">
            <v>CAL. LOS HORNOS NRO. 106 URB. INDUSTRIAL VULCANO</v>
          </cell>
        </row>
        <row r="85">
          <cell r="A85" t="str">
            <v>20447612543</v>
          </cell>
          <cell r="B85" t="str">
            <v>DISTRIBUIDORA D'TODO SOCIEDAD ANONIMA CERRADA</v>
          </cell>
          <cell r="C85" t="str">
            <v>JR. TACNA NRO. 556 INT. 2-A BR. VICTORIA PUNO - PUNO - PUNO</v>
          </cell>
        </row>
        <row r="86">
          <cell r="A86" t="str">
            <v>20524593387</v>
          </cell>
          <cell r="B86" t="str">
            <v>DISTRIBUIDORA RAYJEN CLEAN S.A.</v>
          </cell>
          <cell r="C86" t="str">
            <v>MZA. I LOTE. 13 STA ELIZABETH 1 ET LIMA - LIMA - SAN JUAN DE LURIGANCH</v>
          </cell>
        </row>
        <row r="87">
          <cell r="A87" t="str">
            <v>20513501111</v>
          </cell>
          <cell r="B87" t="str">
            <v>DROGUERIA DANY S.A.C.</v>
          </cell>
          <cell r="C87" t="str">
            <v>CAL. HERMANOS CATARI NRO. 175 INT. 203 URB. MARANGA</v>
          </cell>
        </row>
        <row r="88">
          <cell r="A88" t="str">
            <v>20527056731</v>
          </cell>
          <cell r="B88" t="str">
            <v>E &amp; T DISTRIBUCIONES MEDICAS EMPRESA IN DIVIDUAL DE RESPONSABILIDAD LIMITADA</v>
          </cell>
          <cell r="C88" t="str">
            <v>AV. PERU MZA. G LOTE. 6 URB. SANTA URSULA (ALTURA BAY PASS SAN SEBASTI</v>
          </cell>
        </row>
        <row r="89">
          <cell r="A89" t="str">
            <v>20221106912</v>
          </cell>
          <cell r="B89" t="str">
            <v>EDITORIAL ALTIPLANO EMPRESA INDIVIDUAL DE RESPONSABILIDAD LIMITADA</v>
          </cell>
          <cell r="C89" t="str">
            <v>AV. LA TORRE NRO. 585 BARRIO LA TORRE PUNO - PUNO - PUNO</v>
          </cell>
        </row>
        <row r="90">
          <cell r="A90" t="str">
            <v>20447993679</v>
          </cell>
          <cell r="B90" t="str">
            <v>EDITORIAL PACIFICO SOCIEDAD COMERCIAL DE RESPONSABILIDAD LIMITADA</v>
          </cell>
          <cell r="C90" t="str">
            <v>JR. CAJAMARCA NRO. 111 BARRIO VICTORIA (FRENTE G.U.E. SAN CARLOS)</v>
          </cell>
        </row>
        <row r="91">
          <cell r="A91" t="str">
            <v>20338974991</v>
          </cell>
          <cell r="B91" t="str">
            <v>EDITORIAL PLANETA PERU S.A.</v>
          </cell>
          <cell r="C91" t="str">
            <v>AV. SANTA CRUZ NRO. 244 (FRENTE AL COLEGIO DE ABOGADOS)</v>
          </cell>
        </row>
        <row r="92">
          <cell r="A92" t="str">
            <v>20163947693</v>
          </cell>
          <cell r="B92" t="str">
            <v>EMP.MUNICIPAL DE SANEAMIENTO BASICO PUNO S A</v>
          </cell>
          <cell r="C92" t="str">
            <v>AV. LA TORRE NRO. 573 BARRIO LA TORRE</v>
          </cell>
        </row>
        <row r="93">
          <cell r="A93" t="str">
            <v>20447829101</v>
          </cell>
          <cell r="B93" t="str">
            <v>EMPORIO FILETE DE TORO SOCIEDAD COMERCIAL DE RESPONSABILIDAD LIMITADA</v>
          </cell>
          <cell r="C93" t="str">
            <v>JR. LOS INCAS NRO. 439 BARRIO PORTEÑO</v>
          </cell>
        </row>
        <row r="94">
          <cell r="A94" t="str">
            <v>20406479961</v>
          </cell>
          <cell r="B94" t="str">
            <v>EMPRESA DE SERVICIOS LEO TOURS SOCIEDAD COMERCIAL DE RESPONSABILIDAD LIMITADA</v>
          </cell>
          <cell r="C94" t="str">
            <v>JR. VILCAPAZA NRO. 139 BARRIO INDEPENDENCIA (ENTRE GAMARRA Y INDEPENDE</v>
          </cell>
        </row>
        <row r="95">
          <cell r="A95" t="str">
            <v>20100087945</v>
          </cell>
          <cell r="B95" t="str">
            <v>EMPRESA PERIODISTICA NACIONAL S.A.- EPEN SA</v>
          </cell>
          <cell r="C95" t="str">
            <v>JR. JORGE SALAZAR AR NRO. 171 URB. SANTA CATALINA</v>
          </cell>
        </row>
        <row r="96">
          <cell r="A96" t="str">
            <v>20405479592</v>
          </cell>
          <cell r="B96" t="str">
            <v>EMPRESA REGIONAL DE SERV PUBLICO DE ELEC TRICIDAD DE PUNO SOCIEDAD ANONIMA ABIERT A</v>
          </cell>
          <cell r="C96" t="str">
            <v>JR. MARIANO H. CORNEJO NRO. 160 BARRIO INDEPENDENCIA</v>
          </cell>
        </row>
        <row r="97">
          <cell r="A97" t="str">
            <v>20499088656</v>
          </cell>
          <cell r="B97" t="str">
            <v>ENERGETICA Y AGRO INDUSTRIAS S.C.R.L.</v>
          </cell>
          <cell r="C97" t="str">
            <v>CAL. RICARDO HERRERA NRO. 858 (ALT.CDRA.14 AV.COLONIAL) LIMA - LIMA -</v>
          </cell>
        </row>
        <row r="98">
          <cell r="A98" t="str">
            <v>20448400221</v>
          </cell>
          <cell r="B98" t="str">
            <v>ENSAMBLE PCS EMPRESA INDIVIDUAL DE RESPONSABILIDAD LIMITADA</v>
          </cell>
          <cell r="C98" t="str">
            <v>JR. AREQUIPA NRO. 608 CERCADO (COSTADO DEL BANCO FINANCIERO)</v>
          </cell>
        </row>
        <row r="99">
          <cell r="A99" t="str">
            <v>20518282086</v>
          </cell>
          <cell r="B99" t="str">
            <v>E-TRADING &amp; SUPPLY SOCIEDAD ANONIMA CERRADA- E-TRADING &amp; SUPPLY SAC</v>
          </cell>
          <cell r="C99" t="str">
            <v>AV. JOSE PARDO NRO. 182 (OFICINA 701)</v>
          </cell>
        </row>
        <row r="100">
          <cell r="A100" t="str">
            <v>20508074281</v>
          </cell>
          <cell r="B100" t="str">
            <v>EXPRESO GRAEL SOCIEDAD ANONIMA CERRADA</v>
          </cell>
          <cell r="C100" t="str">
            <v>AV. PROLONGACION ANDAHUAYLAS NRO. 699 INT. A</v>
          </cell>
        </row>
        <row r="101">
          <cell r="A101" t="str">
            <v>20447754411</v>
          </cell>
          <cell r="B101" t="str">
            <v>F &amp; J GLOBALTRADE SOCIED. COM. DE RESPONS. LTDA</v>
          </cell>
          <cell r="C101" t="str">
            <v>JR. RAUL PORRAS BARRENECHEA NRO. 456 BR. TUPAC AMARU</v>
          </cell>
        </row>
        <row r="102">
          <cell r="A102" t="str">
            <v>20212562697</v>
          </cell>
          <cell r="B102" t="str">
            <v>FABRICA DE PRODUCTOS MEDICOS S.A.C. - FAPROMED S.A.C.</v>
          </cell>
          <cell r="C102" t="str">
            <v>CAL. MACHUPICCHU NRO. 104 INT. 3 LOS JARDINES (ALT. CDRA. 36 DE AV. EV</v>
          </cell>
        </row>
        <row r="103">
          <cell r="A103" t="str">
            <v>10442640284</v>
          </cell>
          <cell r="B103" t="str">
            <v>FARFAN CRUZ RONALD</v>
          </cell>
          <cell r="C103" t="str">
            <v>JR. TIAHUANACO NRO. 108 BR. AZOGUINI</v>
          </cell>
        </row>
        <row r="104">
          <cell r="A104" t="str">
            <v>20504007864</v>
          </cell>
          <cell r="B104" t="str">
            <v>FARMACHIF S.R.L.</v>
          </cell>
          <cell r="C104" t="str">
            <v>CAL. LA MAR NRO. 316 INT. 2PIS</v>
          </cell>
        </row>
        <row r="105">
          <cell r="A105" t="str">
            <v>20262996329</v>
          </cell>
          <cell r="B105" t="str">
            <v>FARMINDUSTRIA S.A.</v>
          </cell>
          <cell r="C105" t="str">
            <v>JR. MARISCAL MILLER NRO. 2151 URB. LOBATON</v>
          </cell>
        </row>
        <row r="106">
          <cell r="A106" t="str">
            <v>20515660098</v>
          </cell>
          <cell r="B106" t="str">
            <v>FEDERACION PERUANA DE ADMINISTRADORES DE SALUD (FEPAS)</v>
          </cell>
          <cell r="C106" t="str">
            <v>PJ. BUCKLEY NRO. 340 DPTO. 203 URB. SAN ANTONIO</v>
          </cell>
        </row>
        <row r="107">
          <cell r="A107" t="str">
            <v>20448254730</v>
          </cell>
          <cell r="B107" t="str">
            <v>FERRETERIA Y DISTRIBUCIONES K&amp;J E.I.R.L.</v>
          </cell>
          <cell r="C107" t="str">
            <v>AV. EL SOL NRO. 489 BARRIO PORTEÑO</v>
          </cell>
        </row>
        <row r="108">
          <cell r="A108" t="str">
            <v>20448532721</v>
          </cell>
          <cell r="B108" t="str">
            <v>FIRE EXTINSER PERU SOCIEDAD ANONIMA CERRADA</v>
          </cell>
          <cell r="C108" t="str">
            <v>JR. CAJAMARCA NRO. 154 CERCADO (A MEDIA CUADRA DE LA ESCUELA Nº 70005)</v>
          </cell>
        </row>
        <row r="109">
          <cell r="A109" t="str">
            <v>10012264599</v>
          </cell>
          <cell r="B109" t="str">
            <v>FLORES CHAMBILLA PASTOR</v>
          </cell>
          <cell r="C109" t="str">
            <v>JR. JULI NRO. 148 BARRIO PAMPILLA DEL LAGO PUNO - PUNO - PUNO</v>
          </cell>
        </row>
        <row r="110">
          <cell r="A110" t="str">
            <v>10416350103</v>
          </cell>
          <cell r="B110" t="str">
            <v>FLORES CONDORI DELIA ESPERANZA</v>
          </cell>
          <cell r="C110" t="str">
            <v>MZA. A11 LOTE. 05 URB. AGRICULTURA SALCEDO</v>
          </cell>
        </row>
        <row r="111">
          <cell r="A111" t="str">
            <v>10013227204</v>
          </cell>
          <cell r="B111" t="str">
            <v>FLORES FLORES FREDY WEITEYA</v>
          </cell>
          <cell r="C111" t="str">
            <v>PJ. FLORES NRO. 248 INT. 3 BARRIO SANTA ROSA</v>
          </cell>
        </row>
        <row r="112">
          <cell r="A112" t="str">
            <v>10012186121</v>
          </cell>
          <cell r="B112" t="str">
            <v>FLORES MERMA LUCIO</v>
          </cell>
          <cell r="C112" t="str">
            <v>JR MOQUEGUA Nº 663 CERCADO  (A MEDIA CUADRA DE LA TELEFONICA )</v>
          </cell>
        </row>
        <row r="113">
          <cell r="A113" t="str">
            <v>20447976740</v>
          </cell>
          <cell r="B113" t="str">
            <v>FRANK'S SOCIEDAD COMERCIAL DE RESPONSABILIDAD LIMITADA</v>
          </cell>
          <cell r="C113" t="str">
            <v>JR. ARICA NRO. 155B BARRIO CHACARILLA ALTA PUNO - PUNO - PUNO</v>
          </cell>
        </row>
        <row r="114">
          <cell r="A114" t="str">
            <v>20406481272</v>
          </cell>
          <cell r="B114" t="str">
            <v>GAIA SERVICIOS GENERALES E.I.R.L.</v>
          </cell>
          <cell r="C114" t="str">
            <v>JR. LIMA NRO. 419 INT. 111 CERCADO (FRENTE AL BANCO CONTINENTAL)</v>
          </cell>
        </row>
        <row r="115">
          <cell r="A115" t="str">
            <v>10296617178</v>
          </cell>
          <cell r="B115" t="str">
            <v>GALDOS MACEDO JOSE LUIS</v>
          </cell>
          <cell r="C115" t="str">
            <v>CAL. 27 DE NOVIEMBRE NRO. 304 URB. LA LIBERTAD</v>
          </cell>
        </row>
        <row r="116">
          <cell r="A116" t="str">
            <v>10415519490</v>
          </cell>
          <cell r="B116" t="str">
            <v>GAUNA LARICO, TERESA GLORIA</v>
          </cell>
          <cell r="C116" t="str">
            <v>SALCEDO MZ-L, LOTE 05 URB. APROVISA I ETAPA</v>
          </cell>
        </row>
        <row r="117">
          <cell r="A117" t="str">
            <v>10012640892</v>
          </cell>
          <cell r="B117" t="str">
            <v>GONZALES VALERO GUIDO</v>
          </cell>
          <cell r="C117" t="str">
            <v>JR. MOQUEGUA NRO. 271</v>
          </cell>
        </row>
        <row r="118">
          <cell r="A118" t="str">
            <v>10017726507</v>
          </cell>
          <cell r="B118" t="str">
            <v>GORDILLO MOLINA JOSE LUIS</v>
          </cell>
          <cell r="C118" t="str">
            <v>JR. SALCEDO NRO. 146 BARRIO SAN ANTONIO</v>
          </cell>
        </row>
        <row r="119">
          <cell r="A119" t="str">
            <v>20448137261</v>
          </cell>
          <cell r="B119" t="str">
            <v>GOZATA S.A.C.</v>
          </cell>
          <cell r="C119" t="str">
            <v>JR. CARABAYA NRO. 150 BRR. VICTORIA</v>
          </cell>
        </row>
        <row r="120">
          <cell r="A120" t="str">
            <v>20447652171</v>
          </cell>
          <cell r="B120" t="str">
            <v>GRAFIC &amp; SERVICIOS GENERALES UNIVERSAL EMPRESA INDIVIDUAL DE RESPONSABILIDAD LIMITADA</v>
          </cell>
          <cell r="C120" t="str">
            <v>JR. LOS CLAVELES NRO. 167 URB. LOS PINOS</v>
          </cell>
        </row>
        <row r="121">
          <cell r="A121" t="str">
            <v>20451462602</v>
          </cell>
          <cell r="B121" t="str">
            <v>GRUPO DE CAPACITACION PUBLICA S.A.C.</v>
          </cell>
          <cell r="C121" t="str">
            <v>JR. FRANCISCO DE ZELA NRO. 1563 DPTO. 201 (FRENTE AL HOSPITAL DEL EMPL</v>
          </cell>
        </row>
        <row r="122">
          <cell r="A122" t="str">
            <v>20454612389</v>
          </cell>
          <cell r="B122" t="str">
            <v>GRUPO OPC S.R.L.</v>
          </cell>
          <cell r="C122" t="str">
            <v>CAL. SAN JOSE NRO 205 AREQUIPA</v>
          </cell>
        </row>
        <row r="123">
          <cell r="A123" t="str">
            <v>20454043660</v>
          </cell>
          <cell r="B123" t="str">
            <v>GRUPO UPGRADE S.A.C.</v>
          </cell>
          <cell r="C123" t="str">
            <v>CAL. RIVERO NRO. 408 INT. 1 (HORARIO NOTIFIC 9AM A 2PM Y DE 4 A 8PM) A</v>
          </cell>
        </row>
        <row r="124">
          <cell r="A124" t="str">
            <v>10012151336</v>
          </cell>
          <cell r="B124" t="str">
            <v>GUTIERREZ MAMANI HILDA FLORENTINA</v>
          </cell>
          <cell r="C124" t="str">
            <v>JR. VILLA DEL LAGO NRO. 196 BARRIO LAYKAKOTA</v>
          </cell>
        </row>
        <row r="125">
          <cell r="A125" t="str">
            <v>10013204565</v>
          </cell>
          <cell r="B125" t="str">
            <v>GUTIERREZ MAMANI RENE</v>
          </cell>
          <cell r="C125" t="str">
            <v>JR. PRIMERO DE MAYO NRO. 471 BARRIO MAGISTERIAL</v>
          </cell>
        </row>
        <row r="126">
          <cell r="A126" t="str">
            <v>10415885089</v>
          </cell>
          <cell r="B126" t="str">
            <v>GUZMAN QUENTA ABEL IVAN</v>
          </cell>
          <cell r="C126" t="str">
            <v>JR. BOLOGNESI NRO. 723</v>
          </cell>
        </row>
        <row r="127">
          <cell r="A127" t="str">
            <v>10013049411</v>
          </cell>
          <cell r="B127" t="str">
            <v>GUZMAN TICONA HAYDEE EFIGENIA</v>
          </cell>
          <cell r="C127" t="str">
            <v>JR. HUANCANE NRO. 731 BARRIO MANAZO PUNO - PUNO - PUNO</v>
          </cell>
        </row>
        <row r="128">
          <cell r="A128" t="str">
            <v>20100329205</v>
          </cell>
          <cell r="B128" t="str">
            <v>H.W.KESSEL S.A.C.</v>
          </cell>
          <cell r="C128" t="str">
            <v>AV. RICARDO PALMA NRO. 905 URB. SAN ANTONIO LIMA - LIMA - MIRAFLORES</v>
          </cell>
        </row>
        <row r="129">
          <cell r="A129" t="str">
            <v>10012275302</v>
          </cell>
          <cell r="B129" t="str">
            <v>HERVAS DE CRUZ JULIA RUPERTA</v>
          </cell>
          <cell r="C129" t="str">
            <v>JR. AREQUIPA NRO. 1178 BARRIO LAYKAKOTA</v>
          </cell>
        </row>
        <row r="130">
          <cell r="A130" t="str">
            <v>10422275881</v>
          </cell>
          <cell r="B130" t="str">
            <v>HILASACA SULLCA ZEHILA YULHIANA</v>
          </cell>
          <cell r="C130" t="str">
            <v>AV. FLORAL Nº 457</v>
          </cell>
        </row>
        <row r="131">
          <cell r="A131" t="str">
            <v>20447635241</v>
          </cell>
          <cell r="B131" t="str">
            <v>HK DISTRIBUCIONES S.C.R.L.</v>
          </cell>
          <cell r="C131" t="str">
            <v>AV. SIMON BOLIVAR NRO. 879</v>
          </cell>
        </row>
        <row r="132">
          <cell r="A132" t="str">
            <v>10803104595</v>
          </cell>
          <cell r="B132" t="str">
            <v>HORNA CAHUANA GONZALO HERNAN</v>
          </cell>
          <cell r="C132" t="str">
            <v>AV. PANAMA NRO. 444 BARRIO UNION LLAVINI PUNO - PUNO - PUNO</v>
          </cell>
        </row>
        <row r="133">
          <cell r="A133" t="str">
            <v>10046456730</v>
          </cell>
          <cell r="B133" t="str">
            <v>HUAMANI MADARIAGA NESTOR HUGO</v>
          </cell>
          <cell r="C133" t="str">
            <v>AV. EL SOL NRO. 1145 PUNO - PUNO - PUNO</v>
          </cell>
        </row>
        <row r="134">
          <cell r="A134" t="str">
            <v>10400729382</v>
          </cell>
          <cell r="B134" t="str">
            <v>HUAMANI MADARIAGA PAUL FRANCISCO</v>
          </cell>
          <cell r="C134" t="str">
            <v>MZA. H LOTE. 7 P.J. MIRAMAR (PARTE BAJA) MOQUEGUA - ILO - ILO</v>
          </cell>
        </row>
        <row r="135">
          <cell r="A135" t="str">
            <v>10419531630</v>
          </cell>
          <cell r="B135" t="str">
            <v>HUANCA POMA DAVID</v>
          </cell>
          <cell r="C135" t="str">
            <v>JR. CARABAYA NRO. 231 BARRIO PORTEÑO</v>
          </cell>
        </row>
        <row r="136">
          <cell r="A136" t="str">
            <v>10457197921</v>
          </cell>
          <cell r="B136" t="str">
            <v>HUANCA SALAZAR EDILSON</v>
          </cell>
          <cell r="C136" t="str">
            <v>JR APURIMAC NRO 353-PUNO - EL COLLAO - ILAVE</v>
          </cell>
        </row>
        <row r="137">
          <cell r="A137" t="str">
            <v>20448222617</v>
          </cell>
          <cell r="B137" t="str">
            <v>IASOS TECNOLOGY SOCIEDAD ANONIMA CERRADA</v>
          </cell>
          <cell r="C137" t="str">
            <v>JR. DEUSTUA NRO. 252 CERCADO</v>
          </cell>
        </row>
        <row r="138">
          <cell r="A138" t="str">
            <v>20513982543</v>
          </cell>
          <cell r="B138" t="str">
            <v>IMPORTACIONES ASTRIT SOCIEDAD ANONIMA CERRADA</v>
          </cell>
          <cell r="C138" t="str">
            <v>AV. PASEO DE LA REPUBLICA NRO. 5074</v>
          </cell>
        </row>
        <row r="139">
          <cell r="A139" t="str">
            <v>20454760655</v>
          </cell>
          <cell r="B139" t="str">
            <v>IMPORTACIONES DEL SUR S.A.C. - IMPSUR</v>
          </cell>
          <cell r="C139" t="str">
            <v>CAL. JOSE GOMEZ NRO. 19 URB. PABLO VI</v>
          </cell>
        </row>
        <row r="140">
          <cell r="A140" t="str">
            <v>20290631689</v>
          </cell>
          <cell r="B140" t="str">
            <v>IMPORTADORA FABHET SRL</v>
          </cell>
          <cell r="C140" t="str">
            <v>JR. TOMAS RAMSEY NRO. 819 (ESQ. GREGORIO ESCOBEDO-PERSHING</v>
          </cell>
        </row>
        <row r="141">
          <cell r="A141" t="str">
            <v>20112091221</v>
          </cell>
          <cell r="B141" t="str">
            <v>IMPRESIONES Y UTILES SAC</v>
          </cell>
          <cell r="C141" t="str">
            <v>JR. LAMPA NRO. 865 (FRENTE AL BANCO DE LA NACION) LIMA - LIMA - LIMA</v>
          </cell>
        </row>
        <row r="142">
          <cell r="A142" t="str">
            <v>20406293271</v>
          </cell>
          <cell r="B142" t="str">
            <v>IND. ALIMENT. NEGOLATINA S.C.R.L.</v>
          </cell>
          <cell r="C142" t="str">
            <v>JR. ALFONSO UGARTE NRO. 107</v>
          </cell>
        </row>
        <row r="143">
          <cell r="A143" t="str">
            <v>20448123805</v>
          </cell>
          <cell r="B143" t="str">
            <v>INFOTELNET E.I.R.L.</v>
          </cell>
          <cell r="C143" t="str">
            <v>JR. FERMIN ARBULU Nº231- PUNO - PUNO - PUNO</v>
          </cell>
        </row>
        <row r="144">
          <cell r="A144" t="str">
            <v>20448097456</v>
          </cell>
          <cell r="B144" t="str">
            <v>INSEVIG S.R.L.</v>
          </cell>
          <cell r="C144" t="str">
            <v>JR. SAN MARTIN NRO. 322 INT. G10 CERCADO (A 1/2 CUADRA DE LA OFIC. DE</v>
          </cell>
        </row>
        <row r="145">
          <cell r="A145" t="str">
            <v>20100287791</v>
          </cell>
          <cell r="B145" t="str">
            <v>INSTITUTO QUIMIOTERAPICO S A</v>
          </cell>
          <cell r="C145" t="str">
            <v>AV. SANTA ROSA NRO. 350 URB. FUNDO EL INQUISIDOR</v>
          </cell>
        </row>
        <row r="146">
          <cell r="A146" t="str">
            <v>20134709872</v>
          </cell>
          <cell r="B146" t="str">
            <v>INSTRUMENTAL QUIRURGICO E.I.R.LTDA</v>
          </cell>
          <cell r="C146" t="str">
            <v>NRO. B INT. 6 URB. CAMPINA DORADA</v>
          </cell>
        </row>
        <row r="147">
          <cell r="A147" t="str">
            <v>20545272688</v>
          </cell>
          <cell r="B147" t="str">
            <v>INTEGRACION Y SOLUCIONES MEDICAS DE DIAGNOSTICO S.A.C. - ISOLMEDIC S.A.C.</v>
          </cell>
          <cell r="C147" t="str">
            <v>AV. ABEL B PETIT THOARS NRO. 2488 LIMA - LIMA - LINCE</v>
          </cell>
        </row>
        <row r="148">
          <cell r="A148" t="str">
            <v>20509997340</v>
          </cell>
          <cell r="B148" t="str">
            <v>INTERNATIONAL DIAGNOSTIC IMAGING SAC</v>
          </cell>
          <cell r="C148" t="str">
            <v>AV. SAN LUIS NRO. 2266 (A MEDIA CDRA AV.SAN BORJA NORTE) LIMA - LIMA -</v>
          </cell>
        </row>
        <row r="149">
          <cell r="A149" t="str">
            <v>20498185305</v>
          </cell>
          <cell r="B149" t="str">
            <v>INVERSIONES MILENIUM E.I.R.L</v>
          </cell>
          <cell r="C149" t="str">
            <v>MZA. E LOTE. 24 ASOC. RODANTES DEL SUR (A DOS CUADRAS DEL PALACIO DEL</v>
          </cell>
        </row>
        <row r="150">
          <cell r="A150" t="str">
            <v>20492499936</v>
          </cell>
          <cell r="B150" t="str">
            <v>J &amp; M ESPECIALIDAD FARMACEUTICA SAC</v>
          </cell>
          <cell r="C150" t="str">
            <v>CAL. HERMANOS CATARI NRO. 175 INT. 202 URB. MARANGA</v>
          </cell>
        </row>
        <row r="151">
          <cell r="A151" t="str">
            <v>20440180044</v>
          </cell>
          <cell r="B151" t="str">
            <v>J P S DISTRIBUCIONES E.I.R.L</v>
          </cell>
          <cell r="C151" t="str">
            <v>AV. AMERICA OESTE NRO. 160 URB. LOS CEDROS</v>
          </cell>
        </row>
        <row r="152">
          <cell r="A152" t="str">
            <v>20421787485</v>
          </cell>
          <cell r="B152" t="str">
            <v>JAMPAR MULTIPLEST INTERNACIONAL S.R.L.</v>
          </cell>
          <cell r="C152" t="str">
            <v>JR. MOQUEGUA NRO. 632 CERCADO DE LIMA</v>
          </cell>
        </row>
        <row r="153">
          <cell r="A153" t="str">
            <v>10097815513</v>
          </cell>
          <cell r="B153" t="str">
            <v>JANAMPA QUINO ELVIRA VERONICA</v>
          </cell>
          <cell r="C153" t="str">
            <v>JR. CARABAYA NRO. 560 INT. 15 LIMA - LIMA - LIMA</v>
          </cell>
        </row>
        <row r="154">
          <cell r="A154" t="str">
            <v>10422775019</v>
          </cell>
          <cell r="B154" t="str">
            <v>JAPURA CCALLO YANETH</v>
          </cell>
          <cell r="C154" t="str">
            <v>PJ. TOMAS FLORES NRO. 180 LAYKAKOTA</v>
          </cell>
        </row>
        <row r="155">
          <cell r="A155" t="str">
            <v>10013112555</v>
          </cell>
          <cell r="B155" t="str">
            <v>JARA ZUBIETA DANTE ANIBAL</v>
          </cell>
          <cell r="C155" t="str">
            <v>JR. JOSE MANUEL MORAL NRO. 155 BRR. SAN ANTONIO</v>
          </cell>
        </row>
        <row r="156">
          <cell r="A156" t="str">
            <v>20448571891</v>
          </cell>
          <cell r="B156" t="str">
            <v>JOLUCAVA IMPORT EXPORT EMPRESA INDIVIDUAL DE RESPONSABILIDAD LIMITADA</v>
          </cell>
          <cell r="C156" t="str">
            <v>JR. ELIAS AGUIRRE Nº 181</v>
          </cell>
        </row>
        <row r="157">
          <cell r="A157" t="str">
            <v>10013224078</v>
          </cell>
          <cell r="B157" t="str">
            <v>JORDAN NINO DE GUZMAN JORGE LUIS</v>
          </cell>
          <cell r="C157" t="str">
            <v>JR. REVOLUCION NRO. 246 BARRIO ALTO ORKAPATA</v>
          </cell>
        </row>
        <row r="158">
          <cell r="A158" t="str">
            <v>20100210909</v>
          </cell>
          <cell r="B158" t="str">
            <v>LA POSITIVA SEGUROS Y REASEGUROS</v>
          </cell>
          <cell r="C158" t="str">
            <v>CAL. SAN FRANCISCO NRO. 301 AREQUIPA - AREQUIPA - AREQUIPA</v>
          </cell>
        </row>
        <row r="159">
          <cell r="A159" t="str">
            <v>20109161609</v>
          </cell>
          <cell r="B159" t="str">
            <v>LABORATORIO ROKER PERU S.A</v>
          </cell>
          <cell r="C159" t="str">
            <v>JR. HELIO NRO. 5776 URB. INDUSTRIAL INFANTAS LIMA - LIMA - LOS OLIVOS</v>
          </cell>
        </row>
        <row r="160">
          <cell r="A160" t="str">
            <v>20347268683</v>
          </cell>
          <cell r="B160" t="str">
            <v>LABORATORIOS AC FARMA S.A.</v>
          </cell>
          <cell r="C160" t="str">
            <v>CAL. LOS HORNOS NRO. 110 URB. INDUSTRIAL VULCANO (CDRA 4 AV SANTA FELI</v>
          </cell>
        </row>
        <row r="161">
          <cell r="A161" t="str">
            <v>20255361695</v>
          </cell>
          <cell r="B161" t="str">
            <v>LABORATORIOS AMERICANOS S.A.</v>
          </cell>
          <cell r="C161" t="str">
            <v>CAL. FELIPE SANTIAGO SALAVERRY NRO. 419 URB. EL PINO</v>
          </cell>
        </row>
        <row r="162">
          <cell r="A162" t="str">
            <v>20305284174</v>
          </cell>
          <cell r="B162" t="str">
            <v>LABORATORIOS LANSIER S.A.C.</v>
          </cell>
          <cell r="C162" t="str">
            <v>JR. GRAL. FELIPE VARELA NRO. 461</v>
          </cell>
        </row>
        <row r="163">
          <cell r="A163" t="str">
            <v>20100204330</v>
          </cell>
          <cell r="B163" t="str">
            <v>LABORATORIOS PORTUGAL S R L</v>
          </cell>
          <cell r="C163" t="str">
            <v>CAL. MIGUEL GRAU NRO. 317 URB. LA LIBERTAD</v>
          </cell>
        </row>
        <row r="164">
          <cell r="A164" t="str">
            <v>20341841357</v>
          </cell>
          <cell r="B164" t="str">
            <v>LAN PERU S.A.</v>
          </cell>
          <cell r="C164" t="str">
            <v>AV. JOSE PARDO NRO. 513 INT. 3 P (TERCER PISO) LIMA - LIMA - MIRAFLORE</v>
          </cell>
        </row>
        <row r="165">
          <cell r="A165" t="str">
            <v>10424249331</v>
          </cell>
          <cell r="B165" t="str">
            <v>LEON VILCA DAVID</v>
          </cell>
          <cell r="C165" t="str">
            <v>JR. LIBERACION NRO. 130 ALTO LLAVINI</v>
          </cell>
        </row>
        <row r="166">
          <cell r="A166" t="str">
            <v>20363725679</v>
          </cell>
          <cell r="B166" t="str">
            <v>LIBRERIA CONCORDIA E.I.R.LTDA.</v>
          </cell>
          <cell r="C166" t="str">
            <v>JR. TACNA NRO. 554 CERCADO PUNO - PUNO - PUNO</v>
          </cell>
        </row>
        <row r="167">
          <cell r="A167" t="str">
            <v>20532317488</v>
          </cell>
          <cell r="B167" t="str">
            <v>LIBRERIA DISTRIBUIDORA JANO E.I.R.L.</v>
          </cell>
          <cell r="C167" t="str">
            <v>CAL. ZELA NRO. 845B TACNA - TACNA - TACNA</v>
          </cell>
        </row>
        <row r="168">
          <cell r="A168" t="str">
            <v>20518686250</v>
          </cell>
          <cell r="B168" t="str">
            <v>LIFETEC SOCIEDAD ANONIMA CERRADA - LIFETEC SAC</v>
          </cell>
          <cell r="C168" t="str">
            <v>CAL. LAS GUINDAS MZA. C1 LOTE. 04 URB. CERES 2DA ETAPA (ALT CRUCE AV M</v>
          </cell>
        </row>
        <row r="169">
          <cell r="A169" t="str">
            <v>10012099903</v>
          </cell>
          <cell r="B169" t="str">
            <v>LIMACHE CONDORI ANGEL</v>
          </cell>
          <cell r="C169" t="str">
            <v>JR. AREQUIPA NRO. 707 CERCADO</v>
          </cell>
        </row>
        <row r="170">
          <cell r="A170" t="str">
            <v>10457469123</v>
          </cell>
          <cell r="B170" t="str">
            <v>LLANOS CHAMBI YESENIA</v>
          </cell>
          <cell r="C170" t="str">
            <v>AV. LOS INCAS NRO. 439 BARRIO PORTEÑO</v>
          </cell>
        </row>
        <row r="171">
          <cell r="A171" t="str">
            <v>20370715107</v>
          </cell>
          <cell r="B171" t="str">
            <v>M &amp; M PRODUCTOS MEDICOS Y FARMACEUTICOS E.I.R.L.</v>
          </cell>
          <cell r="C171" t="str">
            <v>AV. PARRA NRO. 365 INT. 5 (PASAJE BISHOP)</v>
          </cell>
        </row>
        <row r="172">
          <cell r="A172" t="str">
            <v>10012128024</v>
          </cell>
          <cell r="B172" t="str">
            <v>MACEDO ORDOÑEZ JESUS PERCY</v>
          </cell>
          <cell r="C172" t="str">
            <v>CHANU CHANU II ET MZA. O LOTE. 15 URB. VICTOR ANDRES BELAUNDE PUNO - P</v>
          </cell>
        </row>
        <row r="173">
          <cell r="A173" t="str">
            <v>10465353851</v>
          </cell>
          <cell r="B173" t="str">
            <v>MACHACA HUANCA EVELYN</v>
          </cell>
          <cell r="C173" t="str">
            <v>AV. SIMON BOLIVAR NRO. 444 PUNO - PUNO - PUNO</v>
          </cell>
        </row>
        <row r="174">
          <cell r="A174" t="str">
            <v>10013340256</v>
          </cell>
          <cell r="B174" t="str">
            <v>MACHACA JAHUIRA ULISES</v>
          </cell>
          <cell r="C174" t="str">
            <v>JR. CARLOS B. OQUENDO NRO. 289 (GCN SAN CARLOS) PUNO - PUNO - PUNO</v>
          </cell>
        </row>
        <row r="175">
          <cell r="A175" t="str">
            <v>10013207785</v>
          </cell>
          <cell r="B175" t="str">
            <v>MAMANI GALLEGOS JOSE MIGUEL</v>
          </cell>
          <cell r="C175" t="str">
            <v>AV. SIMON BOLIVAR NRO. 997</v>
          </cell>
        </row>
        <row r="176">
          <cell r="A176" t="str">
            <v>10418975461</v>
          </cell>
          <cell r="B176" t="str">
            <v>MAMANI RAMOS YURI ALBERT</v>
          </cell>
          <cell r="C176" t="str">
            <v>JR. CAÑETE NRO. 139 BARRIO LOS ANDES PUNO - PUNO - PUNO</v>
          </cell>
        </row>
        <row r="177">
          <cell r="A177" t="str">
            <v>10012068331</v>
          </cell>
          <cell r="B177" t="str">
            <v>MAMANI ZAPANA FELICIANO</v>
          </cell>
          <cell r="C177" t="str">
            <v>AV. ALTO DEL ALIANZA NRO. 451 BARRIO ALTO BELLAVISTA PUNO - PUNO - PUN</v>
          </cell>
        </row>
        <row r="178">
          <cell r="A178" t="str">
            <v>10012277381</v>
          </cell>
          <cell r="B178" t="str">
            <v>MANRIQUE SALAS LUIS EDUARDO</v>
          </cell>
          <cell r="C178" t="str">
            <v>JR. CAJAMARCA NRO. 515 CECADO (A MEDIA CUADRA DE SUNARP) PUNO - PUNO -</v>
          </cell>
        </row>
        <row r="179">
          <cell r="A179" t="str">
            <v>10013441583</v>
          </cell>
          <cell r="B179" t="str">
            <v>MAQUERA CALSIN OLGA BEATRIZ</v>
          </cell>
          <cell r="C179" t="str">
            <v>AV. LAYKAKOTA NRO. 410 INT. 2 BARRIO LAYKAKOTA (AL COSTADO DEL CEMENTE</v>
          </cell>
        </row>
        <row r="180">
          <cell r="A180" t="str">
            <v>20127745910</v>
          </cell>
          <cell r="B180" t="str">
            <v>MAXIMA INTERNACIONAL S.A.</v>
          </cell>
          <cell r="C180" t="str">
            <v>AV. REPUBLICA DE PANAMA NRO. 3852 LIMA - LIMA - SURQUILLO</v>
          </cell>
        </row>
        <row r="181">
          <cell r="A181" t="str">
            <v>20498126635</v>
          </cell>
          <cell r="B181" t="str">
            <v>MEDI.LAB S.R.L.</v>
          </cell>
          <cell r="C181" t="str">
            <v>AV. LA PAZ NRO. 512 (SECTOR 3-INTERIOR 1ER PISO</v>
          </cell>
        </row>
        <row r="182">
          <cell r="A182" t="str">
            <v>20504905137</v>
          </cell>
          <cell r="B182" t="str">
            <v>MEDICAL FULL IMPORT S.A.</v>
          </cell>
          <cell r="C182" t="str">
            <v>AV. MRCAL ANDRES A CACERES NRO. 252 URB. EL ARENAL</v>
          </cell>
        </row>
        <row r="183">
          <cell r="A183" t="str">
            <v>20498674098</v>
          </cell>
          <cell r="B183" t="str">
            <v>MEDICORP PERU S.A.C.</v>
          </cell>
          <cell r="C183" t="str">
            <v>AV. DE LA CULTURA NRO. 2140 URB. SANTA ROSA</v>
          </cell>
        </row>
        <row r="184">
          <cell r="A184" t="str">
            <v>20524590876</v>
          </cell>
          <cell r="B184" t="str">
            <v>MEDIDEN SOCIEDAD ANONIMA CERRADA - MEDIDEN S.A.C.</v>
          </cell>
          <cell r="C184" t="str">
            <v>MANUEL SEGURA NRO. 217</v>
          </cell>
        </row>
        <row r="185">
          <cell r="A185" t="str">
            <v>20100018625</v>
          </cell>
          <cell r="B185" t="str">
            <v>MEDIFARMA S A</v>
          </cell>
          <cell r="C185" t="str">
            <v>JR. ECUADOR NRO. 787</v>
          </cell>
        </row>
        <row r="186">
          <cell r="A186" t="str">
            <v>20502811674</v>
          </cell>
          <cell r="B186" t="str">
            <v>MEDINET S.A.C.</v>
          </cell>
          <cell r="C186" t="str">
            <v>AV. DEL PARQUE NORTE NRO. 605</v>
          </cell>
        </row>
        <row r="187">
          <cell r="A187" t="str">
            <v>20514710911</v>
          </cell>
          <cell r="B187" t="str">
            <v>MEDROCK CORPORATION SOCIEDAD ANONIMA CERRADA</v>
          </cell>
          <cell r="C187" t="str">
            <v>AV. BOLIVAR NRO. 795 (CDRA 7 DE BOLIVAR)</v>
          </cell>
        </row>
        <row r="188">
          <cell r="A188" t="str">
            <v>10413012444</v>
          </cell>
          <cell r="B188" t="str">
            <v>MELENDEZ FLORES ANNELL SHANDDY</v>
          </cell>
          <cell r="C188" t="str">
            <v>JR. AREQUIPA NRO. 1126</v>
          </cell>
        </row>
        <row r="189">
          <cell r="A189" t="str">
            <v>10013409914</v>
          </cell>
          <cell r="B189" t="str">
            <v>MENDOZA ORTEGA LISSETH MARLENY</v>
          </cell>
          <cell r="C189" t="str">
            <v>JR. CAJAMARCA NRO. 183 (CERCA ALA ESCUELA 70005) PUNO - PUNO - PUNO</v>
          </cell>
        </row>
        <row r="190">
          <cell r="A190" t="str">
            <v>10405743782</v>
          </cell>
          <cell r="B190" t="str">
            <v>MERCADO ARISACA ASTRIDH GUDELIA</v>
          </cell>
          <cell r="C190" t="str">
            <v>JR. LOS INCAS NRO. 261 URB. BARRIO PORTEÑO (A ESPALDAS DE LA COMANDANC</v>
          </cell>
        </row>
        <row r="191">
          <cell r="A191" t="str">
            <v>10012644839</v>
          </cell>
          <cell r="B191" t="str">
            <v>MERMA DURAN DOMITILA</v>
          </cell>
          <cell r="C191" t="str">
            <v>JR. RAMON CASTILLA NRO. 407 (PLZA DE ARMAS) PUNO - PUNO - CHUCUITO</v>
          </cell>
        </row>
        <row r="192">
          <cell r="A192" t="str">
            <v>20501701956</v>
          </cell>
          <cell r="B192" t="str">
            <v>METAX INDUSTRIA Y COMERCIO S.A.C.</v>
          </cell>
          <cell r="C192" t="str">
            <v>CAL. MCAL.CACERES NRO. 112 URB. CERCADO (A 2 CDRAS.PLAZA DE ARMAS DE S</v>
          </cell>
        </row>
        <row r="193">
          <cell r="A193" t="str">
            <v>20422824210</v>
          </cell>
          <cell r="B193" t="str">
            <v>MILAFARMA S.R.L.</v>
          </cell>
          <cell r="C193" t="str">
            <v>CAL. CAP. LUIS A. GARCIA ROJAS MZA. C LOTE. 34 ASOCIACION SARITA COLON</v>
          </cell>
        </row>
        <row r="194">
          <cell r="A194" t="str">
            <v>20131373237</v>
          </cell>
          <cell r="B194" t="str">
            <v>MINISTERIO DE SALUD</v>
          </cell>
          <cell r="C194" t="str">
            <v>AV. SALAVERRY NRO. 801</v>
          </cell>
        </row>
        <row r="195">
          <cell r="A195" t="str">
            <v>10101474670</v>
          </cell>
          <cell r="B195" t="str">
            <v>MIRANDA MAMANI EDGARD</v>
          </cell>
          <cell r="C195" t="str">
            <v>JR. 9 DE OCTUBRE NRO. 106 BARRIO LAYKAKOTA PUNO - PUNO - PUNO</v>
          </cell>
        </row>
        <row r="196">
          <cell r="A196" t="str">
            <v>10012862615</v>
          </cell>
          <cell r="B196" t="str">
            <v>MOSCOSO TAPIA LUIS ALBERTO</v>
          </cell>
          <cell r="C196" t="str">
            <v>C.C.PLAZA TIENDA NRO. 203 (FRENTE AL MERCADO CENTRAL 2DO PISO) PUNO -</v>
          </cell>
        </row>
        <row r="197">
          <cell r="A197" t="str">
            <v>20448595642</v>
          </cell>
          <cell r="B197" t="str">
            <v>MUEBLES J &amp; L GOMEZ S.A.C.</v>
          </cell>
          <cell r="C197" t="str">
            <v>PQ. INDUSTRIAL MZA. M LOTE. 8</v>
          </cell>
        </row>
        <row r="198">
          <cell r="A198" t="str">
            <v>20447601851</v>
          </cell>
          <cell r="B198" t="str">
            <v>MUEBLES NEGMA SOCIEDAD COMERCIAL DE RESPONSABILIDAD LIMITADA</v>
          </cell>
          <cell r="C198" t="str">
            <v>JR. TACNA NRO. 742 BRR. VICTORIA</v>
          </cell>
        </row>
        <row r="199">
          <cell r="A199" t="str">
            <v>20447827663</v>
          </cell>
          <cell r="B199" t="str">
            <v>MULTI - HOGAR EMPRESA INDIVIDUAL DE RESPONSABILIDAD LIMITADA</v>
          </cell>
          <cell r="C199" t="str">
            <v>JR. CARLOS B. OQUENDO NRO. 130A CERCADO PUNO - PUNO - PUNO</v>
          </cell>
        </row>
        <row r="200">
          <cell r="A200" t="str">
            <v>20448239854</v>
          </cell>
          <cell r="B200" t="str">
            <v>MULTISERVICIOS J.H. CARTAGENA EMPRESA INDIVIDUAL DE RESPONSABLIDAD LIMITADA</v>
          </cell>
          <cell r="C200" t="str">
            <v>JR. LEONCIO PRADO NRO. 868 BARRIO SAN MARTIN</v>
          </cell>
        </row>
        <row r="201">
          <cell r="A201" t="str">
            <v>20406520278</v>
          </cell>
          <cell r="B201" t="str">
            <v>MULTISERVICIOS MEDICOS EMPRESA INDIVIDUAL DE RESPONSABILIDAD LIMITADA</v>
          </cell>
          <cell r="C201" t="str">
            <v>JR. CALVARIO NRO. 110 BARRIO AZOGUINI PUNO - PUNO - PUNO</v>
          </cell>
        </row>
        <row r="202">
          <cell r="A202" t="str">
            <v>20506536414</v>
          </cell>
          <cell r="B202" t="str">
            <v>MUNDICORP MEDIC S.A.C.</v>
          </cell>
          <cell r="C202" t="str">
            <v>AV. EMANCIPACION NRO. 635 DPTO. 129 (FRENTE AL MERCADO AURORA)</v>
          </cell>
        </row>
        <row r="203">
          <cell r="A203" t="str">
            <v>20447797144</v>
          </cell>
          <cell r="B203" t="str">
            <v>NEXOS TIENDAS SOCIEDAD ANONIMA CERRADA</v>
          </cell>
          <cell r="C203" t="str">
            <v>JR. HUANCANE NRO. 867 INT. 102 BARRIO TUPAC AMARU (A UNA CUADRA DEL ME</v>
          </cell>
        </row>
        <row r="204">
          <cell r="A204" t="str">
            <v>20504312403</v>
          </cell>
          <cell r="B204" t="str">
            <v>NIPRO MEDICAL CORPORATION SUCURSAL DEL PERU</v>
          </cell>
          <cell r="C204" t="str">
            <v>AV. ESPAñA NRO. 766 (758 - 766)</v>
          </cell>
        </row>
        <row r="205">
          <cell r="A205" t="str">
            <v>10012868401</v>
          </cell>
          <cell r="B205" t="str">
            <v>NOA APAZA BOLONIA BERTHA</v>
          </cell>
          <cell r="C205" t="str">
            <v>AV. LA TORRE NRO. 970</v>
          </cell>
        </row>
        <row r="206">
          <cell r="A206" t="str">
            <v>20503794692</v>
          </cell>
          <cell r="B206" t="str">
            <v>NORDIC PHARMACEUTICAL COMPANY S.A.C</v>
          </cell>
          <cell r="C206" t="str">
            <v>JR. PATRICIO IRIARTE NRO. 279</v>
          </cell>
        </row>
        <row r="207">
          <cell r="A207" t="str">
            <v>20448290370</v>
          </cell>
          <cell r="B207" t="str">
            <v>NOVA DJ EMPRESA INDIVIDUAL DE RESPONSABILIDAD LIMITADA</v>
          </cell>
          <cell r="C207" t="str">
            <v>JR. CARABAYA NRO. 443 BARRIO MANCO CAPAC (AL FRENTE DE LA PLAZA MANCO</v>
          </cell>
        </row>
        <row r="208">
          <cell r="A208" t="str">
            <v>20101994091</v>
          </cell>
          <cell r="B208" t="str">
            <v>NUCLEAR CONTROL S.A.C.</v>
          </cell>
          <cell r="C208" t="str">
            <v>CAL. LAS CAMELIAS NRO. 511 INT. 401 LIMA - LIMA - SAN ISIDRO</v>
          </cell>
        </row>
        <row r="209">
          <cell r="A209" t="str">
            <v>20326920798</v>
          </cell>
          <cell r="B209" t="str">
            <v>ODONTO S.R.LTDA.</v>
          </cell>
          <cell r="C209" t="str">
            <v>CAL. SANTO DOMINGO NRO. 205 (SOTANO 1) AREQUIPA - AREQUIPA - AREQUIPA</v>
          </cell>
        </row>
        <row r="210">
          <cell r="A210" t="str">
            <v>20448084800</v>
          </cell>
          <cell r="B210" t="str">
            <v>OFFSET CONTINENTAL S.A.C.</v>
          </cell>
          <cell r="C210" t="str">
            <v>JR. JORGE CHAVEZ NRO. 244 PUNO - SAN ROMAN - JULIACA</v>
          </cell>
        </row>
        <row r="211">
          <cell r="A211" t="str">
            <v>20519865476</v>
          </cell>
          <cell r="B211" t="str">
            <v>OK COMPUTER E.I.R.L.</v>
          </cell>
          <cell r="C211" t="str">
            <v>JR MOQUEGUA NRO. 820 MOQUEGUA ILO -ILO</v>
          </cell>
        </row>
        <row r="212">
          <cell r="A212" t="str">
            <v>20447885515</v>
          </cell>
          <cell r="B212" t="str">
            <v>OMEGA CONTRATISTAS GENERALES SOCIEDAD COMERCIAL DE RESPONSABILIDAD LIMITADA</v>
          </cell>
          <cell r="C212" t="str">
            <v>MZA. B LOTE. 6 URB. VILLA CLARIDAD (AV. GREGORIO ALBARRACIN) TACNA - T</v>
          </cell>
        </row>
        <row r="213">
          <cell r="A213" t="str">
            <v>20478223863</v>
          </cell>
          <cell r="B213" t="str">
            <v>OQ PHARMA S.A.C</v>
          </cell>
          <cell r="C213" t="str">
            <v>AV. INDUSTRIAL NRO. 160 URB. AURORA (COSTADO HOSP. SAN JUAN DE DIOS)</v>
          </cell>
        </row>
        <row r="214">
          <cell r="A214" t="str">
            <v>20116448051</v>
          </cell>
          <cell r="B214" t="str">
            <v>PACIFIC SECURITY SRL</v>
          </cell>
          <cell r="C214" t="str">
            <v>AV. JORGE CHAVEZ MZA. T-1 LOTE. 13 URB. TTIO (4TO PARADERO DE TTIO)</v>
          </cell>
        </row>
        <row r="215">
          <cell r="A215" t="str">
            <v>10414365316</v>
          </cell>
          <cell r="B215" t="str">
            <v>PACO CUSACANI KAREN SANDRA</v>
          </cell>
          <cell r="C215" t="str">
            <v>CAL. RAMON CASTILLA NRO. 119</v>
          </cell>
        </row>
        <row r="216">
          <cell r="A216" t="str">
            <v>20448430139</v>
          </cell>
          <cell r="B216" t="str">
            <v>PANDA COMPUTER SOCIEDAD COMERCIAL DE RESPONSABILIDAD LIMITADA</v>
          </cell>
          <cell r="C216" t="str">
            <v>JR. MOQUEGUA NRO. 150 CERCADO (2DA TIENDA DEL PASAJE ATTA)</v>
          </cell>
        </row>
        <row r="217">
          <cell r="A217" t="str">
            <v>10435671646</v>
          </cell>
          <cell r="B217" t="str">
            <v>PANIURA FLORES HEBERT ANGEL</v>
          </cell>
          <cell r="C217" t="str">
            <v>AV. EL SOL Nº 986</v>
          </cell>
        </row>
        <row r="218">
          <cell r="A218" t="str">
            <v>10457366804</v>
          </cell>
          <cell r="B218" t="str">
            <v>PARICAHUA MAMANI SIMON FERNANDO</v>
          </cell>
          <cell r="C218" t="str">
            <v>AV. TITICACA NRO. 122 BARRIO PORTEÑO</v>
          </cell>
        </row>
        <row r="219">
          <cell r="A219" t="str">
            <v>10421728688</v>
          </cell>
          <cell r="B219" t="str">
            <v>PARICOTO DIAZ YUDY JUANA</v>
          </cell>
          <cell r="C219" t="str">
            <v>JR. HUASCAR NRO. 565 SANTA BARBARA</v>
          </cell>
        </row>
        <row r="220">
          <cell r="A220" t="str">
            <v>10416494652</v>
          </cell>
          <cell r="B220" t="str">
            <v>PARILLO CALSIN VILMA</v>
          </cell>
          <cell r="C220" t="str">
            <v>AV. EL SOL NRO. 871 BR. PORTEÑO (A MEDIA CUADRA DEL OVALO RAMON CASTIL</v>
          </cell>
        </row>
        <row r="221">
          <cell r="A221" t="str">
            <v>20447945275</v>
          </cell>
          <cell r="B221" t="str">
            <v>PC ANDINA E.I.R.L.</v>
          </cell>
          <cell r="C221" t="str">
            <v>JR. AREQUIPA NRO. 531 CERCADO</v>
          </cell>
        </row>
        <row r="222">
          <cell r="A222" t="str">
            <v>20448182305</v>
          </cell>
          <cell r="B222" t="str">
            <v>PC TINTAS E.I.R.L.</v>
          </cell>
          <cell r="C222" t="str">
            <v>PJ. PEATONAL JR. LIMA NRO. 419 CERCADO (FRENTE BCO. CONTINENTAL STAND</v>
          </cell>
        </row>
        <row r="223">
          <cell r="A223" t="str">
            <v>20136961528</v>
          </cell>
          <cell r="B223" t="str">
            <v>PEREDA DISTRIBUIDORES S R L</v>
          </cell>
          <cell r="C223" t="str">
            <v>AV. MRSCAL. LA MAR NRO. 318</v>
          </cell>
        </row>
        <row r="224">
          <cell r="A224" t="str">
            <v>20518042280</v>
          </cell>
          <cell r="B224" t="str">
            <v>PERUVIAN AIR LINE SOCIEDAD ANONIMA - PERUVIAN AIR LINE S.A.</v>
          </cell>
          <cell r="C224" t="str">
            <v>CAL. ENRIQUE PALACIOS NRO. 351</v>
          </cell>
        </row>
        <row r="225">
          <cell r="A225" t="str">
            <v>20406287549</v>
          </cell>
          <cell r="B225" t="str">
            <v>PERUVIAN COMPUTER TECHNOLOGIES E.I.R.L.</v>
          </cell>
          <cell r="C225" t="str">
            <v>JR. LIMA NRO 419 INT. 108 CERCADO (GALERIA MULTICENTRO)</v>
          </cell>
        </row>
        <row r="226">
          <cell r="A226" t="str">
            <v>20455368660</v>
          </cell>
          <cell r="B226" t="str">
            <v>PHARMAX PERU E.I.R.L.</v>
          </cell>
          <cell r="C226" t="str">
            <v>MZA. K LOTE. 12 COO. VICTOR ANDRES BELAUNDE</v>
          </cell>
        </row>
        <row r="227">
          <cell r="A227" t="str">
            <v>10013344626</v>
          </cell>
          <cell r="B227" t="str">
            <v>PINEDA ZAMALLOA JULIZA KATHERINE</v>
          </cell>
          <cell r="C227" t="str">
            <v>JR. ECHENIQUE NRO. 190 BR LAYKAKOTA</v>
          </cell>
        </row>
        <row r="228">
          <cell r="A228" t="str">
            <v>20447604362</v>
          </cell>
          <cell r="B228" t="str">
            <v>POMME PERU EMPRESA INDIVIDUAL DE RESPONSABILIDAD LIMITADA</v>
          </cell>
          <cell r="C228" t="str">
            <v>JR MOQUEGUA NRO 116 CERCADO PUNO</v>
          </cell>
        </row>
        <row r="229">
          <cell r="A229" t="str">
            <v>20338570041</v>
          </cell>
          <cell r="B229" t="str">
            <v>PRAXAIR PERU SRL</v>
          </cell>
          <cell r="C229" t="str">
            <v>AV. VENEZUELA NRO. 2597 PROV. CONST. DEL CALLAO</v>
          </cell>
        </row>
        <row r="230">
          <cell r="A230" t="str">
            <v>20406339875</v>
          </cell>
          <cell r="B230" t="str">
            <v>PRO PUNO E.I.R.L.</v>
          </cell>
          <cell r="C230" t="str">
            <v>JR. PEDRO VILCAPAZA NRO. 151 BARRIO MIRAFLORES</v>
          </cell>
        </row>
        <row r="231">
          <cell r="A231" t="str">
            <v>20123751664</v>
          </cell>
          <cell r="B231" t="str">
            <v>PROVERSAL SRL</v>
          </cell>
          <cell r="C231" t="str">
            <v>JR. PEDRO RUIZ NRO. 611</v>
          </cell>
        </row>
        <row r="232">
          <cell r="A232" t="str">
            <v>20100085225</v>
          </cell>
          <cell r="B232" t="str">
            <v>QUIMICA SUIZA S A</v>
          </cell>
          <cell r="C232" t="str">
            <v>AV. REPUBLICA DE PANAMA NRO. 2577 URB. SANTA CATALINA</v>
          </cell>
        </row>
        <row r="233">
          <cell r="A233" t="str">
            <v>10013356110</v>
          </cell>
          <cell r="B233" t="str">
            <v>QUIROZ YABAR GEOVANA</v>
          </cell>
          <cell r="C233" t="str">
            <v>JR. DEUSTUA NRO. 831 BARRIO MAÑAZO</v>
          </cell>
        </row>
        <row r="234">
          <cell r="A234" t="str">
            <v>10400187628</v>
          </cell>
          <cell r="B234" t="str">
            <v>QUISPE BUSTINCIO OSCAR</v>
          </cell>
          <cell r="C234" t="str">
            <v>AV. EL SOL NRO. 1149 MAGISTERIAL (FRENTE AL HOSPITAL MANUEL N.B.) PUNO</v>
          </cell>
        </row>
        <row r="235">
          <cell r="A235" t="str">
            <v>10013112687</v>
          </cell>
          <cell r="B235" t="str">
            <v>QUISPE BUSTINZA LUCY</v>
          </cell>
          <cell r="C235" t="str">
            <v>JR. ILAVE NRO. 360 CERCADO</v>
          </cell>
        </row>
        <row r="236">
          <cell r="A236" t="str">
            <v>10409236621</v>
          </cell>
          <cell r="B236" t="str">
            <v>QUISPE QUISPE LIDIA</v>
          </cell>
          <cell r="C236" t="str">
            <v>AV. EL SOL NRO. 923 BARRIO PORTEÑO</v>
          </cell>
        </row>
        <row r="237">
          <cell r="A237" t="str">
            <v>10409917122</v>
          </cell>
          <cell r="B237" t="str">
            <v>QUISPE TICONA MARIA TERESA</v>
          </cell>
          <cell r="C237" t="str">
            <v>AV. CIRCUNVALACION SUR NRO. 270 BARRIO MAÑAZO (A 3 CASAS DE LA PLATAFO</v>
          </cell>
        </row>
        <row r="238">
          <cell r="A238" t="str">
            <v>10012026141</v>
          </cell>
          <cell r="B238" t="str">
            <v>QUISPE ZAPANA VIDAL AVELINO</v>
          </cell>
          <cell r="C238" t="str">
            <v>JR. HUANCAYO NRO. 105B BARRIO VALLECITO</v>
          </cell>
        </row>
        <row r="239">
          <cell r="A239" t="str">
            <v>20490538519</v>
          </cell>
          <cell r="B239" t="str">
            <v>R Y C BIODIAGNOSTICA EMPRESA INDIVIDUAL DE RESPONSABILIDAD LIMITADA - R Y C BIODIAGNOSTICA E.I.R.L.</v>
          </cell>
          <cell r="C239" t="str">
            <v>MZA. E3 LOTE. 3B URB. LARAPA GRANDE</v>
          </cell>
        </row>
        <row r="240">
          <cell r="A240" t="str">
            <v>20364279907</v>
          </cell>
          <cell r="B240" t="str">
            <v>RADIO Y TELEVISION LIBERTAD DE EXPRESION SOCIEDAD COMERCIAL DE RESPONSABILIDAD LIMITADA</v>
          </cell>
          <cell r="C240" t="str">
            <v>AV. SIMON BOLIVAR NRO. 442 BARRIO PORTEñO</v>
          </cell>
        </row>
        <row r="241">
          <cell r="A241" t="str">
            <v>10107460646</v>
          </cell>
          <cell r="B241" t="str">
            <v>RAMOS BACAS DE RAMIREZ OLGA OLINDA</v>
          </cell>
          <cell r="C241" t="str">
            <v>AV. SINCHI ROCA NRO. 1044 URB. LA ALBORADA (ALT.AV.CAMINOS DEL INCA) L</v>
          </cell>
        </row>
        <row r="242">
          <cell r="A242" t="str">
            <v>10012285774</v>
          </cell>
          <cell r="B242" t="str">
            <v>RAMOS CCAMA RAMON RUFINO</v>
          </cell>
          <cell r="C242" t="str">
            <v>AV. EL SOL NRO. 1097 BARRIO MAGISTERIAL</v>
          </cell>
        </row>
        <row r="243">
          <cell r="A243" t="str">
            <v>10012154327</v>
          </cell>
          <cell r="B243" t="str">
            <v>RAMOS YUCRA VIDAL</v>
          </cell>
          <cell r="C243" t="str">
            <v>JR. JOSE ANTONIO ENCINAS NRO. 297 BARRIO CESAR VALLEJO</v>
          </cell>
        </row>
        <row r="244">
          <cell r="A244" t="str">
            <v>20459821652</v>
          </cell>
          <cell r="B244" t="str">
            <v>RANBAXY - PRP (PERU) S.A.C</v>
          </cell>
          <cell r="C244" t="str">
            <v>AV. JUAN DE ARONA NRO. 761 (761-765)</v>
          </cell>
        </row>
        <row r="245">
          <cell r="A245" t="str">
            <v>20100151970</v>
          </cell>
          <cell r="B245" t="str">
            <v>REFASA S.A.C.</v>
          </cell>
          <cell r="C245" t="str">
            <v>CAL. ENRIQUE VILLANUEVA NRO. 105 URB. JUAN PABLO DE MONTERRICO</v>
          </cell>
        </row>
        <row r="246">
          <cell r="A246" t="str">
            <v>20412708459</v>
          </cell>
          <cell r="B246" t="str">
            <v>REPRESENTACIONES CASTILLO S.R.L.</v>
          </cell>
          <cell r="C246" t="str">
            <v>AV. PARRA NRO. 369</v>
          </cell>
        </row>
        <row r="247">
          <cell r="A247" t="str">
            <v>10459608996</v>
          </cell>
          <cell r="B247" t="str">
            <v>RODRIGUEZ FLORES CRISTIAN MARCOS</v>
          </cell>
          <cell r="C247" t="str">
            <v>AV. LOS ANDES NRO. 213 BARRIO JOSE ANTONIO ENCIN (AL FRENTE DEL COLEGI</v>
          </cell>
        </row>
        <row r="248">
          <cell r="A248" t="str">
            <v>10012228584</v>
          </cell>
          <cell r="B248" t="str">
            <v>RODRIGUEZ LUQUE NICOLAS</v>
          </cell>
          <cell r="C248" t="str">
            <v>AV. CIRCUNVALACION NRO. 1375 BARRIO STA. ROSA</v>
          </cell>
        </row>
        <row r="249">
          <cell r="A249" t="str">
            <v>10013092368</v>
          </cell>
          <cell r="B249" t="str">
            <v>RODRIGUEZ MOLINA IDELMA LILIANA</v>
          </cell>
          <cell r="C249" t="str">
            <v>JR. CORONEL PONCE NRO. 136 BARRIO VICTORIA (A MEDIA CUADRA DE TELEFONI</v>
          </cell>
        </row>
        <row r="250">
          <cell r="A250" t="str">
            <v>20381450377</v>
          </cell>
          <cell r="B250" t="str">
            <v>SANDERSON S.A. (PERU)</v>
          </cell>
          <cell r="C250" t="str">
            <v>AV. NICOLAS ARRIOLA NRO. 345 (349 - ALT. CLINICA RICARDO PALMA</v>
          </cell>
        </row>
        <row r="251">
          <cell r="A251" t="str">
            <v>20454261659</v>
          </cell>
          <cell r="B251" t="str">
            <v>SELEMED S.R.L.</v>
          </cell>
          <cell r="C251" t="str">
            <v>AV. CAYMA NRO. 205</v>
          </cell>
        </row>
        <row r="252">
          <cell r="A252" t="str">
            <v>20448142770</v>
          </cell>
          <cell r="B252" t="str">
            <v>SELMED DEL SUR S.R.L.</v>
          </cell>
          <cell r="C252" t="str">
            <v>JR. CARLOS DREYER NRO. 161 BARRIO SAN MARTIN (A 1 CUADRA DE ADUANAS) P</v>
          </cell>
        </row>
        <row r="253">
          <cell r="A253" t="str">
            <v>20230397709</v>
          </cell>
          <cell r="B253" t="str">
            <v>SERVICENTRO JOMAFRI S. R. L.</v>
          </cell>
          <cell r="C253" t="str">
            <v>AV. EJERCITO NRO. 462 BARRIO SANTA ROSA (468</v>
          </cell>
        </row>
        <row r="254">
          <cell r="A254" t="str">
            <v>20447721245</v>
          </cell>
          <cell r="B254" t="str">
            <v>SERVICENTRO SANCHEZ EMPRESA INDIVIDUAL DE RESPONSABILIDAD LIMITADA</v>
          </cell>
          <cell r="C254" t="str">
            <v>JR. CHEVARRIA NRO. 170 BR.SILLUSTANI</v>
          </cell>
        </row>
        <row r="255">
          <cell r="A255" t="str">
            <v>20498418920</v>
          </cell>
          <cell r="B255" t="str">
            <v>SERVICIOS MEDICOS Y DIALISIS DEL SUR VIRGEN DE LA CANDELARIA S.A.C.</v>
          </cell>
          <cell r="C255" t="str">
            <v>CAL. FRANCISCO IBAÑEZ 100 102 NRO. -- URB. LA QUINTA AREQUIPA - AREQUI</v>
          </cell>
        </row>
        <row r="256">
          <cell r="A256" t="str">
            <v>20286058974</v>
          </cell>
          <cell r="B256" t="str">
            <v>SERVICIOS RECEPTIVOS TITIKAKA EIRLTDA</v>
          </cell>
          <cell r="C256" t="str">
            <v>JR. LIMA NRO. 419 INT. 207 CERCADO (MULTICENTRO PUNO) PUNO - PUNO - PU</v>
          </cell>
        </row>
        <row r="257">
          <cell r="A257" t="str">
            <v>20448296653</v>
          </cell>
          <cell r="B257" t="str">
            <v>SERVILLANTAS E &amp; R SOCIEDAD COMERCIAL DE RESPONSABILIDAD LIMITADA</v>
          </cell>
          <cell r="C257" t="str">
            <v>AV. EL SOL NRO. 984 BARRIO PORTEÑO</v>
          </cell>
        </row>
        <row r="258">
          <cell r="A258" t="str">
            <v>20363807217</v>
          </cell>
          <cell r="B258" t="str">
            <v>SERVISUR E.I.R.LTDA.</v>
          </cell>
          <cell r="C258" t="str">
            <v>AV. EL SOL NRO. 992 BARRIO PORTENO PUNO - PUNO - PUNO</v>
          </cell>
        </row>
        <row r="259">
          <cell r="A259" t="str">
            <v>20431392403</v>
          </cell>
          <cell r="B259" t="str">
            <v>SILMED S.A.C.</v>
          </cell>
          <cell r="C259" t="str">
            <v>CAL. ELIAS AGUIRRE NRO. 240 (CDRA.5 AV.JOSE PARDO) LIMA - LIMA - MIRAF</v>
          </cell>
        </row>
        <row r="260">
          <cell r="A260" t="str">
            <v>20363610936</v>
          </cell>
          <cell r="B260" t="str">
            <v>SIPA CONTRATISTAS GENERALES S.R.L.</v>
          </cell>
          <cell r="C260" t="str">
            <v>JR. 20 DE ENERO MZA. C LOTE. 1A URB. TAPARACHI (DETRAS DEL SENATI FREN</v>
          </cell>
        </row>
        <row r="261">
          <cell r="A261" t="str">
            <v>20169018813</v>
          </cell>
          <cell r="B261" t="str">
            <v>SOCIEDAD PERUANA DE MEDICINA INTENSIVA</v>
          </cell>
          <cell r="C261" t="str">
            <v>CAL. LLOQUE YUPANQUI NRO. 1126 DPTO. 304 (ALT. CDRA 10 Y 11 AV CUBA)</v>
          </cell>
        </row>
        <row r="262">
          <cell r="A262" t="str">
            <v>20171963754</v>
          </cell>
          <cell r="B262" t="str">
            <v>SOCIEDAD PERUANA DE OBSTETRICIA Y GINECOLOGIA</v>
          </cell>
        </row>
        <row r="263">
          <cell r="A263" t="str">
            <v>10401074371</v>
          </cell>
          <cell r="B263" t="str">
            <v>SOTO CENTY GERARDO</v>
          </cell>
          <cell r="C263" t="str">
            <v>NRO. 166 BARRIO PORTEÑO</v>
          </cell>
        </row>
        <row r="264">
          <cell r="A264" t="str">
            <v>10012012069</v>
          </cell>
          <cell r="B264" t="str">
            <v>SOTOMAYOR ABARCA EDUARDO</v>
          </cell>
          <cell r="C264" t="str">
            <v>JR. AYACUCHO NRO. 608 CERCADO</v>
          </cell>
        </row>
        <row r="265">
          <cell r="A265" t="str">
            <v>10408031201</v>
          </cell>
          <cell r="B265" t="str">
            <v>SUCASACA SURCO WILLINGTON</v>
          </cell>
          <cell r="C265" t="str">
            <v>JR. SAN MARTIN NRO. 1840 CERCADO</v>
          </cell>
        </row>
        <row r="266">
          <cell r="A266" t="str">
            <v>10440007584</v>
          </cell>
          <cell r="B266" t="str">
            <v>SUPA GONZALES RICHAR</v>
          </cell>
          <cell r="C266" t="str">
            <v>JR. INDEPENDENCIA NRO. 441 BRR. INDEPENDENCIA</v>
          </cell>
        </row>
        <row r="267">
          <cell r="A267" t="str">
            <v>20539614879</v>
          </cell>
          <cell r="B267" t="str">
            <v>SUPERMERCADO ALKOSTO S.A.C.</v>
          </cell>
          <cell r="C267" t="str">
            <v>SUBL A1-I MZA. A1 LOTE. -- URB. PIEDRA SANTA I (FRENTE A PARQUE DE LAS</v>
          </cell>
        </row>
        <row r="268">
          <cell r="A268" t="str">
            <v>10293826698</v>
          </cell>
          <cell r="B268" t="str">
            <v>SURCO ARIAS RENE SANTIAGO</v>
          </cell>
          <cell r="C268" t="str">
            <v>JR. CAJAMARCA NRO. 150 BR. CENTRAL</v>
          </cell>
        </row>
        <row r="269">
          <cell r="A269" t="str">
            <v>10012110095</v>
          </cell>
          <cell r="B269" t="str">
            <v>SURCO HILAQUITA TOMAS PERCY</v>
          </cell>
          <cell r="C269" t="str">
            <v>JR. CAJAMARCA NRO. 521</v>
          </cell>
        </row>
        <row r="270">
          <cell r="A270" t="str">
            <v>20447602742</v>
          </cell>
          <cell r="B270" t="str">
            <v>SUTRES BASE PUNO</v>
          </cell>
          <cell r="C270" t="str">
            <v>JR. RICARDO PALMA NRO. 120 CERCADO</v>
          </cell>
        </row>
        <row r="271">
          <cell r="A271" t="str">
            <v>20164486720</v>
          </cell>
          <cell r="B271" t="str">
            <v>SVENZA ZONA FRANCA S.R.L.</v>
          </cell>
          <cell r="C271" t="str">
            <v>AV. JAVIER PRADO ESTE NRO. 595 (SEGUNDO PISO) LIMA - LIMA - SAN ISIDRO</v>
          </cell>
        </row>
        <row r="272">
          <cell r="A272" t="str">
            <v>20406335535</v>
          </cell>
          <cell r="B272" t="str">
            <v>TABLITAS E.I.R.L.</v>
          </cell>
          <cell r="C272" t="str">
            <v>JR. TACNA NRO. 544 CERCADO</v>
          </cell>
        </row>
        <row r="273">
          <cell r="A273" t="str">
            <v>20512725369</v>
          </cell>
          <cell r="B273" t="str">
            <v>TECNOLOGIA INTEGRAL PARA LA VIDA SAC - TECNIVIDA SAC</v>
          </cell>
          <cell r="C273" t="str">
            <v>JR. CANGALLO NRO. 755 INT. A (ALT FACULTAD DE MEDICINA DE SAN MARCOS)</v>
          </cell>
        </row>
        <row r="274">
          <cell r="A274" t="str">
            <v>20100017491</v>
          </cell>
          <cell r="B274" t="str">
            <v>TELEFONICA DEL PERU SAA</v>
          </cell>
          <cell r="C274" t="str">
            <v>CAL. SCHELL NRO. 310 LIMA - LIMA - MIRAFLORES</v>
          </cell>
        </row>
        <row r="275">
          <cell r="A275" t="str">
            <v>20100177774</v>
          </cell>
          <cell r="B275" t="str">
            <v>TELEFONICA MOVILES S.A</v>
          </cell>
          <cell r="C275" t="str">
            <v>CAL. SCHELL NRO. 310 LIMA - LIMA - MIRAFLORES</v>
          </cell>
        </row>
        <row r="276">
          <cell r="A276" t="str">
            <v>20101269834</v>
          </cell>
          <cell r="B276" t="str">
            <v>TEVA PERU S.A.</v>
          </cell>
          <cell r="C276" t="str">
            <v>AV. VENEZUELA NRO. 5415 (ALT. CRUCE CON AV. FAUCETT</v>
          </cell>
        </row>
        <row r="277">
          <cell r="A277" t="str">
            <v>10435233592</v>
          </cell>
          <cell r="B277" t="str">
            <v>TEVES OSORIO DAYAN MELVI</v>
          </cell>
          <cell r="C277" t="str">
            <v>AV. PANAMERICANA NRO. 371</v>
          </cell>
        </row>
        <row r="278">
          <cell r="A278" t="str">
            <v>20141189850</v>
          </cell>
          <cell r="B278" t="str">
            <v>TIENDAS EFE S.A.</v>
          </cell>
          <cell r="C278" t="str">
            <v>AV. LUIS GONZALES NRO. 1315 (2 PISO)</v>
          </cell>
        </row>
        <row r="279">
          <cell r="A279" t="str">
            <v>20502425367</v>
          </cell>
          <cell r="B279" t="str">
            <v>TORRES PHARMA S.A.C.</v>
          </cell>
          <cell r="C279" t="str">
            <v>PJ. JULIO MONTESINOS MZA. W LOTE. 20 URB. HONOR Y LEALTAD</v>
          </cell>
        </row>
        <row r="280">
          <cell r="A280" t="str">
            <v>20331429601</v>
          </cell>
          <cell r="B280" t="str">
            <v>TOTAL ARTEFACTOS SA</v>
          </cell>
          <cell r="C280" t="str">
            <v>JR. SANTORIN NRO. 167 URB. EL VIVERO (N°175 PARALELA AV.EL DERBY)</v>
          </cell>
        </row>
        <row r="281">
          <cell r="A281" t="str">
            <v>10013151721</v>
          </cell>
          <cell r="B281" t="str">
            <v>TRIGOS SANCHEZ DULIO GILBERT</v>
          </cell>
          <cell r="C281" t="str">
            <v>JR. AREQUIPA NRO. 1110 BARRIO VICTORIA (SEGUNDO PISO)</v>
          </cell>
        </row>
        <row r="282">
          <cell r="A282" t="str">
            <v>20197705249</v>
          </cell>
          <cell r="B282" t="str">
            <v>UNILENE S.A.C.</v>
          </cell>
          <cell r="C282" t="str">
            <v>JR. NAPO NRO. 450 (1ER AL 5TO PISO-ALT CDRA 12 AV VENEZUELA</v>
          </cell>
        </row>
        <row r="283">
          <cell r="A283" t="str">
            <v>20370375675</v>
          </cell>
          <cell r="B283" t="str">
            <v>UNIMEDICA E.I.R.L.</v>
          </cell>
          <cell r="C283" t="str">
            <v>NRO. N' INT. 11 URB. SANTA ROSA DE LIMA</v>
          </cell>
        </row>
        <row r="284">
          <cell r="A284" t="str">
            <v>20145496170</v>
          </cell>
          <cell r="B284" t="str">
            <v>UNIVERSIDAD NACIONAL DEL ALTIPLANO PUNO</v>
          </cell>
          <cell r="C284" t="str">
            <v>AV, EL EJERCITO Nº 329 BARRIO SANTA ROSA PUNO PUNO</v>
          </cell>
        </row>
        <row r="285">
          <cell r="A285" t="str">
            <v>10012845591</v>
          </cell>
          <cell r="B285" t="str">
            <v>URVIOLA MENDOZA ZULEMA GENOVEVA</v>
          </cell>
          <cell r="C285" t="str">
            <v>JR. TACNA NRO. 121 INT. 405 CERCADO (EN EL CENTRO COMERCIAL PLAZA 4TO</v>
          </cell>
        </row>
        <row r="286">
          <cell r="A286" t="str">
            <v>20338896825</v>
          </cell>
          <cell r="B286" t="str">
            <v>VASCULAR S.R.L.</v>
          </cell>
          <cell r="C286" t="str">
            <v>JR. DIEGO GAVILAN NRO. 131 URB. SAN FELIPE (ENTRE LA CDRA 4 Y 5 DE PER</v>
          </cell>
        </row>
        <row r="287">
          <cell r="A287" t="str">
            <v>20464936646</v>
          </cell>
          <cell r="B287" t="str">
            <v>VENTA MEDICA S.A.</v>
          </cell>
          <cell r="C287" t="str">
            <v>MZA. D-1 LOTE. 20 P.J. VENTANILLA ALTA</v>
          </cell>
        </row>
        <row r="288">
          <cell r="A288" t="str">
            <v>20510196954</v>
          </cell>
          <cell r="B288" t="str">
            <v>VICMAR &amp; KAT EIRL</v>
          </cell>
          <cell r="C288" t="str">
            <v>JR. ALBERTO MONTELLANOS NRO. 180 URB. APOLO 1ERA ETAPA</v>
          </cell>
        </row>
        <row r="289">
          <cell r="A289" t="str">
            <v>10013431634</v>
          </cell>
          <cell r="B289" t="str">
            <v>VILCA GILA CANDELARIA</v>
          </cell>
          <cell r="C289" t="str">
            <v>JR. CHUCUITO NRO. 215 CERCADO</v>
          </cell>
        </row>
        <row r="290">
          <cell r="A290" t="str">
            <v>10419079737</v>
          </cell>
          <cell r="B290" t="str">
            <v>VILCA QUISPE JUAN RUBEN</v>
          </cell>
          <cell r="C290" t="str">
            <v>AV. EL SOL NRO. 124 INT. 13 BARRIO BELLAVISTA</v>
          </cell>
        </row>
        <row r="291">
          <cell r="A291" t="str">
            <v>10013358813</v>
          </cell>
          <cell r="B291" t="str">
            <v>VILLASANTE ARCE RUBEN IGOR</v>
          </cell>
          <cell r="C291" t="str">
            <v>JR TARAPACA NRO 348- CERCADO</v>
          </cell>
        </row>
        <row r="292">
          <cell r="A292" t="str">
            <v>20505110651</v>
          </cell>
          <cell r="B292" t="str">
            <v>W.P. BIOMED E.I.R.L.</v>
          </cell>
          <cell r="C292" t="str">
            <v>CAL. LAS PALOMAS NRO. 587 URB. LIMATAMBO</v>
          </cell>
        </row>
        <row r="293">
          <cell r="A293" t="str">
            <v>20419068714</v>
          </cell>
          <cell r="B293" t="str">
            <v>X RAY SERVICE S.A.</v>
          </cell>
          <cell r="C293" t="str">
            <v>CAL. LAUTARO NRO. 139 URB. MARANGA</v>
          </cell>
        </row>
        <row r="294">
          <cell r="A294" t="str">
            <v>10458588631</v>
          </cell>
          <cell r="B294" t="str">
            <v>YLASACA MACHACA VILMA</v>
          </cell>
          <cell r="C294" t="str">
            <v>JR. PARDO Y ALIAGA MZA. C2 LOTE. 24 URB. PUEBLO LIBRE PUNO - SAN ROMAN</v>
          </cell>
        </row>
        <row r="295">
          <cell r="A295" t="str">
            <v>10803702778</v>
          </cell>
          <cell r="B295" t="str">
            <v>YUCRA CONDORI GILMER</v>
          </cell>
          <cell r="C295" t="str">
            <v>JR. JUNIN NRO. 382 INDEPENDENCIA</v>
          </cell>
        </row>
        <row r="296">
          <cell r="A296" t="str">
            <v>10400854381</v>
          </cell>
          <cell r="B296" t="str">
            <v>YUCRA QUISPE SABINA AYDEE</v>
          </cell>
          <cell r="C296" t="str">
            <v>JR. LAMBAYEQUE NRO. 172A CERCADO (A MEDIA CDR. DEL PARQUE PINO)</v>
          </cell>
        </row>
        <row r="297">
          <cell r="A297" t="str">
            <v>10422303869</v>
          </cell>
          <cell r="B297" t="str">
            <v>ZAPANA RAMOS RUBEN</v>
          </cell>
          <cell r="C297" t="str">
            <v>JR. GENERAL LUIS LA PUERTA Nº 110</v>
          </cell>
        </row>
        <row r="298">
          <cell r="A298">
            <v>10429074989</v>
          </cell>
          <cell r="B298" t="str">
            <v>SAUL HUAMAN YUCRA</v>
          </cell>
          <cell r="C298" t="str">
            <v>URB. VILLA DEL LAGO MZ A L-21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U82"/>
  <sheetViews>
    <sheetView tabSelected="1" view="pageBreakPreview" topLeftCell="A22" zoomScale="85" zoomScaleNormal="85" zoomScaleSheetLayoutView="85" zoomScalePageLayoutView="110" workbookViewId="0">
      <selection activeCell="E19" sqref="E19:H19"/>
    </sheetView>
  </sheetViews>
  <sheetFormatPr baseColWidth="10" defaultColWidth="11.42578125" defaultRowHeight="11.25" x14ac:dyDescent="0.2"/>
  <cols>
    <col min="1" max="1" width="11.42578125" style="2" customWidth="1"/>
    <col min="2" max="2" width="2" style="2" hidden="1" customWidth="1"/>
    <col min="3" max="3" width="2.85546875" style="2" hidden="1" customWidth="1"/>
    <col min="4" max="4" width="12.42578125" style="5" customWidth="1"/>
    <col min="5" max="5" width="28.7109375" style="5" customWidth="1"/>
    <col min="6" max="6" width="1.140625" style="5" customWidth="1"/>
    <col min="7" max="7" width="11.85546875" style="5" customWidth="1"/>
    <col min="8" max="8" width="17.5703125" style="5" customWidth="1"/>
    <col min="9" max="9" width="11.7109375" style="5" customWidth="1"/>
    <col min="10" max="10" width="8.140625" style="47" customWidth="1"/>
    <col min="11" max="11" width="5.7109375" style="5" customWidth="1"/>
    <col min="12" max="12" width="6.42578125" style="5" customWidth="1"/>
    <col min="13" max="13" width="7.28515625" style="5" customWidth="1"/>
    <col min="14" max="14" width="5.7109375" style="5" customWidth="1"/>
    <col min="15" max="15" width="11" style="4" customWidth="1"/>
    <col min="16" max="16" width="17.7109375" style="5" bestFit="1" customWidth="1"/>
    <col min="17" max="17" width="14.7109375" style="5" customWidth="1"/>
    <col min="18" max="18" width="20" style="5" customWidth="1"/>
    <col min="19" max="19" width="11.42578125" style="4" hidden="1" customWidth="1"/>
    <col min="20" max="16384" width="11.42578125" style="5"/>
  </cols>
  <sheetData>
    <row r="1" spans="1:21" ht="28.5" customHeight="1" x14ac:dyDescent="0.25">
      <c r="D1" s="3"/>
      <c r="E1" s="160" t="s">
        <v>2315</v>
      </c>
      <c r="F1" s="160"/>
      <c r="G1" s="160"/>
      <c r="H1" s="160"/>
      <c r="I1" s="160"/>
      <c r="J1" s="160"/>
      <c r="K1" s="160"/>
      <c r="L1" s="160"/>
      <c r="M1" s="160"/>
      <c r="N1" s="164" t="s">
        <v>53</v>
      </c>
      <c r="O1" s="164"/>
      <c r="P1" s="163" t="e">
        <f>+VLOOKUP($E$4,'LISTADO IIEE'!D2:K2572,7,FALSE)</f>
        <v>#N/A</v>
      </c>
      <c r="Q1" s="163"/>
      <c r="R1" s="163"/>
    </row>
    <row r="2" spans="1:21" ht="27.75" customHeight="1" x14ac:dyDescent="0.25">
      <c r="D2" s="6"/>
      <c r="E2" s="161" t="s">
        <v>2316</v>
      </c>
      <c r="F2" s="161"/>
      <c r="G2" s="161"/>
      <c r="H2" s="161"/>
      <c r="I2" s="161"/>
      <c r="J2" s="161"/>
      <c r="K2" s="161"/>
      <c r="L2" s="161"/>
      <c r="M2" s="162"/>
      <c r="N2" s="183" t="s">
        <v>54</v>
      </c>
      <c r="O2" s="184"/>
      <c r="P2" s="133" t="e">
        <f>+VLOOKUP(E4,'LISTADO IIEE'!$D$2:$N$897,11,FALSE)</f>
        <v>#N/A</v>
      </c>
      <c r="Q2" s="132" t="s">
        <v>2314</v>
      </c>
      <c r="R2" s="131" t="e">
        <f>+VLOOKUP(E4,'LISTADO IIEE'!$D$2:$F$897,3,FALSE)</f>
        <v>#N/A</v>
      </c>
      <c r="S2" s="100"/>
    </row>
    <row r="3" spans="1:21" s="52" customFormat="1" ht="12" customHeight="1" thickBot="1" x14ac:dyDescent="0.3">
      <c r="A3" s="51"/>
      <c r="B3" s="51"/>
      <c r="C3" s="51"/>
      <c r="D3" s="51"/>
      <c r="E3" s="51"/>
      <c r="F3" s="51"/>
      <c r="G3" s="51"/>
      <c r="H3" s="51"/>
      <c r="I3" s="51"/>
      <c r="J3" s="55"/>
      <c r="K3" s="55"/>
      <c r="L3" s="55"/>
      <c r="M3" s="55"/>
      <c r="N3" s="55"/>
      <c r="O3" s="55"/>
      <c r="P3" s="138">
        <f>SUM(P11:P81)</f>
        <v>0</v>
      </c>
      <c r="Q3" s="138" t="e">
        <f>+VLOOKUP($E$4,'LISTADO IIEE'!$D$2:$K$888,8,FALSE)</f>
        <v>#N/A</v>
      </c>
      <c r="R3" s="101">
        <f>SUM(P13:P81)</f>
        <v>0</v>
      </c>
      <c r="S3" s="102"/>
      <c r="T3" s="56"/>
    </row>
    <row r="4" spans="1:21" ht="29.25" customHeight="1" thickBot="1" x14ac:dyDescent="0.25">
      <c r="A4" s="150" t="s">
        <v>83</v>
      </c>
      <c r="B4" s="151"/>
      <c r="C4" s="152"/>
      <c r="D4" s="7"/>
      <c r="E4" s="137"/>
      <c r="F4" s="8"/>
      <c r="G4" s="9" t="s">
        <v>62</v>
      </c>
      <c r="H4" s="179" t="s">
        <v>2321</v>
      </c>
      <c r="I4" s="180"/>
      <c r="J4" s="10"/>
      <c r="K4" s="173" t="s">
        <v>63</v>
      </c>
      <c r="L4" s="174"/>
      <c r="M4" s="167" t="e">
        <f>+VLOOKUP(E4,'LISTADO IIEE'!D2:I2417,6,FALSE)</f>
        <v>#N/A</v>
      </c>
      <c r="N4" s="168"/>
      <c r="O4" s="11"/>
      <c r="P4" s="12"/>
      <c r="Q4" s="12"/>
      <c r="R4" s="13"/>
    </row>
    <row r="5" spans="1:21" ht="5.0999999999999996" customHeight="1" thickBot="1" x14ac:dyDescent="0.25">
      <c r="A5" s="175"/>
      <c r="B5" s="175"/>
      <c r="C5" s="175"/>
      <c r="D5" s="175"/>
      <c r="E5" s="13"/>
      <c r="F5" s="13"/>
      <c r="G5" s="13"/>
      <c r="H5" s="13"/>
      <c r="I5" s="14"/>
      <c r="J5" s="14"/>
      <c r="K5" s="14"/>
      <c r="L5" s="14"/>
      <c r="M5" s="15"/>
      <c r="N5" s="15"/>
      <c r="O5" s="16"/>
      <c r="P5" s="17"/>
      <c r="Q5" s="17"/>
      <c r="R5" s="18"/>
    </row>
    <row r="6" spans="1:21" ht="21" customHeight="1" thickBot="1" x14ac:dyDescent="0.25">
      <c r="A6" s="150" t="s">
        <v>60</v>
      </c>
      <c r="B6" s="151"/>
      <c r="C6" s="152"/>
      <c r="D6" s="7"/>
      <c r="E6" s="176" t="e">
        <f>+VLOOKUP(E4,'LISTADO IIEE'!$D$2:$E$897,2,FALSE)</f>
        <v>#N/A</v>
      </c>
      <c r="F6" s="177"/>
      <c r="G6" s="177"/>
      <c r="H6" s="177"/>
      <c r="I6" s="178"/>
      <c r="J6" s="19"/>
      <c r="K6" s="165" t="s">
        <v>64</v>
      </c>
      <c r="L6" s="166"/>
      <c r="M6" s="169">
        <v>1</v>
      </c>
      <c r="N6" s="170"/>
      <c r="O6" s="20"/>
      <c r="P6" s="136" t="e">
        <f>+VLOOKUP(E4,'LISTADO IIEE'!$D$2:$M$897,10,FALSE)</f>
        <v>#N/A</v>
      </c>
      <c r="Q6" s="21"/>
    </row>
    <row r="7" spans="1:21" ht="5.0999999999999996" customHeight="1" thickBot="1" x14ac:dyDescent="0.25">
      <c r="A7" s="159"/>
      <c r="B7" s="159"/>
      <c r="C7" s="159"/>
      <c r="D7" s="159"/>
      <c r="E7" s="159"/>
      <c r="F7" s="22"/>
      <c r="G7" s="22"/>
      <c r="H7" s="22"/>
      <c r="I7" s="14"/>
      <c r="J7" s="14"/>
      <c r="K7" s="23"/>
      <c r="L7" s="14"/>
      <c r="M7" s="24"/>
      <c r="N7" s="24"/>
      <c r="O7" s="158"/>
      <c r="P7" s="158"/>
      <c r="Q7" s="49"/>
      <c r="R7" s="25"/>
    </row>
    <row r="8" spans="1:21" ht="30" customHeight="1" thickBot="1" x14ac:dyDescent="0.25">
      <c r="A8" s="150" t="s">
        <v>61</v>
      </c>
      <c r="B8" s="151"/>
      <c r="C8" s="152"/>
      <c r="D8" s="7"/>
      <c r="E8" s="26" t="s">
        <v>2319</v>
      </c>
      <c r="F8" s="27"/>
      <c r="G8" s="9" t="s">
        <v>59</v>
      </c>
      <c r="H8" s="181" t="s">
        <v>2320</v>
      </c>
      <c r="I8" s="182"/>
      <c r="J8" s="28"/>
      <c r="K8" s="165" t="s">
        <v>65</v>
      </c>
      <c r="L8" s="166"/>
      <c r="M8" s="171">
        <v>1</v>
      </c>
      <c r="N8" s="172"/>
      <c r="O8" s="29" t="s">
        <v>81</v>
      </c>
      <c r="P8" s="134">
        <f>+P3</f>
        <v>0</v>
      </c>
      <c r="Q8" s="30" t="s">
        <v>2318</v>
      </c>
      <c r="R8" s="53" t="str">
        <f>+Q8</f>
        <v xml:space="preserve"> - Verificar</v>
      </c>
    </row>
    <row r="9" spans="1:21" ht="12" x14ac:dyDescent="0.2">
      <c r="A9" s="31"/>
      <c r="B9" s="31"/>
      <c r="C9" s="31"/>
      <c r="D9" s="31"/>
      <c r="E9" s="32"/>
      <c r="F9" s="32"/>
      <c r="G9" s="32"/>
      <c r="H9" s="32"/>
      <c r="I9" s="28"/>
      <c r="J9" s="28"/>
      <c r="K9" s="33"/>
      <c r="L9" s="33"/>
      <c r="M9" s="28"/>
      <c r="N9" s="28"/>
      <c r="O9" s="29"/>
      <c r="P9" s="29"/>
      <c r="Q9" s="49"/>
      <c r="R9" s="34"/>
    </row>
    <row r="10" spans="1:21" ht="28.5" customHeight="1" x14ac:dyDescent="0.2">
      <c r="A10" s="35" t="s">
        <v>17</v>
      </c>
      <c r="B10" s="153" t="s">
        <v>82</v>
      </c>
      <c r="C10" s="154"/>
      <c r="D10" s="50" t="s">
        <v>18</v>
      </c>
      <c r="E10" s="185" t="s">
        <v>20</v>
      </c>
      <c r="F10" s="185"/>
      <c r="G10" s="185"/>
      <c r="H10" s="185"/>
      <c r="I10" s="50" t="s">
        <v>19</v>
      </c>
      <c r="J10" s="36" t="s">
        <v>0</v>
      </c>
      <c r="K10" s="153" t="s">
        <v>1180</v>
      </c>
      <c r="L10" s="154"/>
      <c r="M10" s="153" t="s">
        <v>1181</v>
      </c>
      <c r="N10" s="154"/>
      <c r="O10" s="35" t="s">
        <v>14</v>
      </c>
      <c r="P10" s="37" t="s">
        <v>15</v>
      </c>
      <c r="Q10" s="37" t="s">
        <v>1179</v>
      </c>
      <c r="R10" s="35" t="s">
        <v>16</v>
      </c>
      <c r="S10" s="38" t="s">
        <v>48</v>
      </c>
    </row>
    <row r="11" spans="1:21" ht="14.45" customHeight="1" x14ac:dyDescent="0.2">
      <c r="A11" s="109"/>
      <c r="B11" s="148"/>
      <c r="C11" s="149"/>
      <c r="D11" s="39" t="str">
        <f>IF(A11="","",VLOOKUP(A11,CATALOGO,2,FALSE))</f>
        <v/>
      </c>
      <c r="E11" s="157" t="str">
        <f>IF(A11="","",VLOOKUP(A11,CATALOGO,3,FALSE))</f>
        <v/>
      </c>
      <c r="F11" s="157"/>
      <c r="G11" s="157"/>
      <c r="H11" s="157"/>
      <c r="I11" s="39" t="str">
        <f t="shared" ref="I11:I42" si="0">IF(A11="","",VLOOKUP(A11,CATALOGO,4,FALSE))</f>
        <v/>
      </c>
      <c r="J11" s="40" t="str">
        <f>IF(D11="","",VLOOKUP(D11,CATALOGO!$B$2:$E$348,4,FALSE))</f>
        <v/>
      </c>
      <c r="K11" s="155"/>
      <c r="L11" s="156"/>
      <c r="M11" s="155"/>
      <c r="N11" s="156"/>
      <c r="O11" s="41" t="str">
        <f>IF(A11="","",(L11+M11+N11+K11))</f>
        <v/>
      </c>
      <c r="P11" s="42" t="str">
        <f t="shared" ref="P11:P74" si="1">IF(J11="","",(J11*O11))</f>
        <v/>
      </c>
      <c r="Q11" s="135">
        <f>+E$4</f>
        <v>0</v>
      </c>
      <c r="R11" s="54"/>
      <c r="S11" s="44" t="str">
        <f t="shared" ref="S11:S42" si="2">IF(A11="","",VLOOKUP(A11,CATALOGO,6,FALSE))</f>
        <v/>
      </c>
    </row>
    <row r="12" spans="1:21" ht="14.45" customHeight="1" x14ac:dyDescent="0.2">
      <c r="A12" s="109"/>
      <c r="B12" s="148"/>
      <c r="C12" s="149"/>
      <c r="D12" s="39" t="str">
        <f t="shared" ref="D12:D42" si="3">IF(A12="","",VLOOKUP(A12,CATALOGO,2,FALSE))</f>
        <v/>
      </c>
      <c r="E12" s="157" t="str">
        <f t="shared" ref="E12:E42" si="4">IF(A12="","",VLOOKUP(A12,CATALOGO,3,FALSE))</f>
        <v/>
      </c>
      <c r="F12" s="157"/>
      <c r="G12" s="157"/>
      <c r="H12" s="157"/>
      <c r="I12" s="39" t="str">
        <f>IF(A12="","",VLOOKUP(A12,CATALOGO,4,FALSE))</f>
        <v/>
      </c>
      <c r="J12" s="40" t="str">
        <f>IF(D12="","",VLOOKUP(D12,CATALOGO!$B$2:$E$348,4,FALSE))</f>
        <v/>
      </c>
      <c r="K12" s="155"/>
      <c r="L12" s="156"/>
      <c r="M12" s="155"/>
      <c r="N12" s="156"/>
      <c r="O12" s="41" t="str">
        <f t="shared" ref="O12:O75" si="5">IF(A12="","",(L12+M12+N12+K12))</f>
        <v/>
      </c>
      <c r="P12" s="42" t="str">
        <f t="shared" si="1"/>
        <v/>
      </c>
      <c r="Q12" s="135">
        <f t="shared" ref="Q12:Q75" si="6">+E$4</f>
        <v>0</v>
      </c>
      <c r="R12" s="54"/>
      <c r="S12" s="44" t="str">
        <f t="shared" si="2"/>
        <v/>
      </c>
    </row>
    <row r="13" spans="1:21" ht="14.45" customHeight="1" x14ac:dyDescent="0.25">
      <c r="A13" s="147"/>
      <c r="B13" s="148"/>
      <c r="C13" s="149"/>
      <c r="D13" s="39" t="str">
        <f t="shared" si="3"/>
        <v/>
      </c>
      <c r="E13" s="157" t="str">
        <f t="shared" si="4"/>
        <v/>
      </c>
      <c r="F13" s="157"/>
      <c r="G13" s="157"/>
      <c r="H13" s="157"/>
      <c r="I13" s="39" t="str">
        <f t="shared" si="0"/>
        <v/>
      </c>
      <c r="J13" s="40" t="str">
        <f>IF(D13="","",VLOOKUP(D13,CATALOGO!$B$2:$E$348,4,FALSE))</f>
        <v/>
      </c>
      <c r="K13" s="155"/>
      <c r="L13" s="156"/>
      <c r="M13" s="155"/>
      <c r="N13" s="156"/>
      <c r="O13" s="41" t="str">
        <f t="shared" si="5"/>
        <v/>
      </c>
      <c r="P13" s="42" t="str">
        <f t="shared" si="1"/>
        <v/>
      </c>
      <c r="Q13" s="135">
        <f t="shared" si="6"/>
        <v>0</v>
      </c>
      <c r="R13" s="43"/>
      <c r="S13" s="44" t="str">
        <f t="shared" si="2"/>
        <v/>
      </c>
    </row>
    <row r="14" spans="1:21" ht="14.45" customHeight="1" x14ac:dyDescent="0.2">
      <c r="A14" s="109"/>
      <c r="B14" s="148"/>
      <c r="C14" s="149"/>
      <c r="D14" s="39" t="str">
        <f t="shared" si="3"/>
        <v/>
      </c>
      <c r="E14" s="157" t="str">
        <f t="shared" si="4"/>
        <v/>
      </c>
      <c r="F14" s="157"/>
      <c r="G14" s="157"/>
      <c r="H14" s="157"/>
      <c r="I14" s="39" t="str">
        <f t="shared" si="0"/>
        <v/>
      </c>
      <c r="J14" s="40" t="str">
        <f>IF(D14="","",VLOOKUP(D14,CATALOGO!$B$2:$E$348,4,FALSE))</f>
        <v/>
      </c>
      <c r="K14" s="155"/>
      <c r="L14" s="156"/>
      <c r="M14" s="155"/>
      <c r="N14" s="156"/>
      <c r="O14" s="41" t="str">
        <f t="shared" si="5"/>
        <v/>
      </c>
      <c r="P14" s="42" t="str">
        <f t="shared" si="1"/>
        <v/>
      </c>
      <c r="Q14" s="135">
        <f t="shared" si="6"/>
        <v>0</v>
      </c>
      <c r="R14" s="43"/>
      <c r="S14" s="44" t="str">
        <f t="shared" si="2"/>
        <v/>
      </c>
    </row>
    <row r="15" spans="1:21" ht="14.45" customHeight="1" x14ac:dyDescent="0.2">
      <c r="A15" s="109"/>
      <c r="B15" s="148"/>
      <c r="C15" s="149"/>
      <c r="D15" s="39" t="str">
        <f t="shared" si="3"/>
        <v/>
      </c>
      <c r="E15" s="157" t="str">
        <f t="shared" si="4"/>
        <v/>
      </c>
      <c r="F15" s="157"/>
      <c r="G15" s="157"/>
      <c r="H15" s="157"/>
      <c r="I15" s="39" t="str">
        <f t="shared" si="0"/>
        <v/>
      </c>
      <c r="J15" s="40" t="str">
        <f>IF(D15="","",VLOOKUP(D15,CATALOGO!$B$2:$E$348,4,FALSE))</f>
        <v/>
      </c>
      <c r="K15" s="155"/>
      <c r="L15" s="156"/>
      <c r="M15" s="155"/>
      <c r="N15" s="156"/>
      <c r="O15" s="41" t="str">
        <f t="shared" si="5"/>
        <v/>
      </c>
      <c r="P15" s="42" t="str">
        <f t="shared" si="1"/>
        <v/>
      </c>
      <c r="Q15" s="135">
        <f t="shared" si="6"/>
        <v>0</v>
      </c>
      <c r="R15" s="43"/>
      <c r="S15" s="44" t="str">
        <f t="shared" si="2"/>
        <v/>
      </c>
    </row>
    <row r="16" spans="1:21" ht="14.45" customHeight="1" x14ac:dyDescent="0.2">
      <c r="A16" s="109"/>
      <c r="B16" s="148"/>
      <c r="C16" s="149"/>
      <c r="D16" s="39" t="str">
        <f t="shared" si="3"/>
        <v/>
      </c>
      <c r="E16" s="157" t="str">
        <f t="shared" si="4"/>
        <v/>
      </c>
      <c r="F16" s="157"/>
      <c r="G16" s="157"/>
      <c r="H16" s="157"/>
      <c r="I16" s="39" t="str">
        <f t="shared" si="0"/>
        <v/>
      </c>
      <c r="J16" s="40" t="str">
        <f>IF(D16="","",VLOOKUP(D16,CATALOGO!$B$2:$E$348,4,FALSE))</f>
        <v/>
      </c>
      <c r="K16" s="155"/>
      <c r="L16" s="156"/>
      <c r="M16" s="155"/>
      <c r="N16" s="156"/>
      <c r="O16" s="41" t="str">
        <f t="shared" si="5"/>
        <v/>
      </c>
      <c r="P16" s="42" t="str">
        <f t="shared" si="1"/>
        <v/>
      </c>
      <c r="Q16" s="135">
        <f t="shared" si="6"/>
        <v>0</v>
      </c>
      <c r="R16" s="43"/>
      <c r="S16" s="44" t="str">
        <f t="shared" si="2"/>
        <v/>
      </c>
      <c r="U16" s="45"/>
    </row>
    <row r="17" spans="1:19" ht="14.45" customHeight="1" x14ac:dyDescent="0.2">
      <c r="A17" s="109"/>
      <c r="B17" s="148"/>
      <c r="C17" s="149"/>
      <c r="D17" s="39" t="str">
        <f t="shared" si="3"/>
        <v/>
      </c>
      <c r="E17" s="157" t="str">
        <f t="shared" si="4"/>
        <v/>
      </c>
      <c r="F17" s="157"/>
      <c r="G17" s="157"/>
      <c r="H17" s="157"/>
      <c r="I17" s="39" t="str">
        <f t="shared" si="0"/>
        <v/>
      </c>
      <c r="J17" s="40" t="str">
        <f>IF(D17="","",VLOOKUP(D17,CATALOGO!$B$2:$E$348,4,FALSE))</f>
        <v/>
      </c>
      <c r="K17" s="155"/>
      <c r="L17" s="156"/>
      <c r="M17" s="155"/>
      <c r="N17" s="156"/>
      <c r="O17" s="41" t="str">
        <f t="shared" si="5"/>
        <v/>
      </c>
      <c r="P17" s="42" t="str">
        <f t="shared" si="1"/>
        <v/>
      </c>
      <c r="Q17" s="135">
        <f t="shared" si="6"/>
        <v>0</v>
      </c>
      <c r="R17" s="43"/>
      <c r="S17" s="44" t="str">
        <f t="shared" si="2"/>
        <v/>
      </c>
    </row>
    <row r="18" spans="1:19" ht="14.45" customHeight="1" x14ac:dyDescent="0.2">
      <c r="A18" s="109"/>
      <c r="B18" s="148"/>
      <c r="C18" s="149"/>
      <c r="D18" s="39" t="str">
        <f t="shared" si="3"/>
        <v/>
      </c>
      <c r="E18" s="157" t="str">
        <f t="shared" si="4"/>
        <v/>
      </c>
      <c r="F18" s="157"/>
      <c r="G18" s="157"/>
      <c r="H18" s="157"/>
      <c r="I18" s="39" t="str">
        <f t="shared" si="0"/>
        <v/>
      </c>
      <c r="J18" s="40" t="str">
        <f>IF(D18="","",VLOOKUP(D18,CATALOGO!$B$2:$E$348,4,FALSE))</f>
        <v/>
      </c>
      <c r="K18" s="155"/>
      <c r="L18" s="156"/>
      <c r="M18" s="155"/>
      <c r="N18" s="156"/>
      <c r="O18" s="41" t="str">
        <f t="shared" si="5"/>
        <v/>
      </c>
      <c r="P18" s="42" t="str">
        <f t="shared" si="1"/>
        <v/>
      </c>
      <c r="Q18" s="135">
        <f t="shared" si="6"/>
        <v>0</v>
      </c>
      <c r="R18" s="43"/>
      <c r="S18" s="44" t="str">
        <f t="shared" si="2"/>
        <v/>
      </c>
    </row>
    <row r="19" spans="1:19" ht="14.45" customHeight="1" x14ac:dyDescent="0.2">
      <c r="A19" s="109"/>
      <c r="B19" s="148"/>
      <c r="C19" s="149"/>
      <c r="D19" s="39" t="str">
        <f t="shared" si="3"/>
        <v/>
      </c>
      <c r="E19" s="157" t="str">
        <f t="shared" si="4"/>
        <v/>
      </c>
      <c r="F19" s="157"/>
      <c r="G19" s="157"/>
      <c r="H19" s="157"/>
      <c r="I19" s="39" t="str">
        <f t="shared" si="0"/>
        <v/>
      </c>
      <c r="J19" s="40" t="str">
        <f>IF(D19="","",VLOOKUP(D19,CATALOGO!$B$2:$E$348,4,FALSE))</f>
        <v/>
      </c>
      <c r="K19" s="155"/>
      <c r="L19" s="156"/>
      <c r="M19" s="155"/>
      <c r="N19" s="156"/>
      <c r="O19" s="41" t="str">
        <f t="shared" si="5"/>
        <v/>
      </c>
      <c r="P19" s="42" t="str">
        <f t="shared" si="1"/>
        <v/>
      </c>
      <c r="Q19" s="135">
        <f t="shared" si="6"/>
        <v>0</v>
      </c>
      <c r="R19" s="43"/>
      <c r="S19" s="44" t="str">
        <f t="shared" si="2"/>
        <v/>
      </c>
    </row>
    <row r="20" spans="1:19" ht="14.45" customHeight="1" x14ac:dyDescent="0.2">
      <c r="A20" s="109"/>
      <c r="B20" s="148"/>
      <c r="C20" s="149"/>
      <c r="D20" s="39" t="str">
        <f t="shared" si="3"/>
        <v/>
      </c>
      <c r="E20" s="157" t="str">
        <f t="shared" si="4"/>
        <v/>
      </c>
      <c r="F20" s="157"/>
      <c r="G20" s="157"/>
      <c r="H20" s="157"/>
      <c r="I20" s="39" t="str">
        <f t="shared" si="0"/>
        <v/>
      </c>
      <c r="J20" s="40" t="str">
        <f>IF(D20="","",VLOOKUP(D20,CATALOGO!$B$2:$E$348,4,FALSE))</f>
        <v/>
      </c>
      <c r="K20" s="155"/>
      <c r="L20" s="156"/>
      <c r="M20" s="155"/>
      <c r="N20" s="156"/>
      <c r="O20" s="41" t="str">
        <f t="shared" si="5"/>
        <v/>
      </c>
      <c r="P20" s="42" t="str">
        <f t="shared" si="1"/>
        <v/>
      </c>
      <c r="Q20" s="135">
        <f t="shared" si="6"/>
        <v>0</v>
      </c>
      <c r="R20" s="43"/>
      <c r="S20" s="44" t="str">
        <f t="shared" si="2"/>
        <v/>
      </c>
    </row>
    <row r="21" spans="1:19" ht="14.45" customHeight="1" x14ac:dyDescent="0.2">
      <c r="A21" s="109"/>
      <c r="B21" s="148"/>
      <c r="C21" s="149"/>
      <c r="D21" s="39" t="str">
        <f t="shared" si="3"/>
        <v/>
      </c>
      <c r="E21" s="157" t="str">
        <f t="shared" si="4"/>
        <v/>
      </c>
      <c r="F21" s="157"/>
      <c r="G21" s="157"/>
      <c r="H21" s="157"/>
      <c r="I21" s="39" t="str">
        <f t="shared" si="0"/>
        <v/>
      </c>
      <c r="J21" s="40" t="str">
        <f>IF(D21="","",VLOOKUP(D21,CATALOGO!$B$2:$E$348,4,FALSE))</f>
        <v/>
      </c>
      <c r="K21" s="155"/>
      <c r="L21" s="156"/>
      <c r="M21" s="155"/>
      <c r="N21" s="156"/>
      <c r="O21" s="41" t="str">
        <f t="shared" si="5"/>
        <v/>
      </c>
      <c r="P21" s="42" t="str">
        <f t="shared" si="1"/>
        <v/>
      </c>
      <c r="Q21" s="135">
        <f t="shared" si="6"/>
        <v>0</v>
      </c>
      <c r="R21" s="43"/>
      <c r="S21" s="44" t="str">
        <f t="shared" si="2"/>
        <v/>
      </c>
    </row>
    <row r="22" spans="1:19" ht="14.45" customHeight="1" x14ac:dyDescent="0.2">
      <c r="A22" s="109"/>
      <c r="B22" s="148"/>
      <c r="C22" s="149"/>
      <c r="D22" s="39" t="str">
        <f t="shared" si="3"/>
        <v/>
      </c>
      <c r="E22" s="157" t="str">
        <f t="shared" si="4"/>
        <v/>
      </c>
      <c r="F22" s="157"/>
      <c r="G22" s="157"/>
      <c r="H22" s="157"/>
      <c r="I22" s="39" t="str">
        <f t="shared" si="0"/>
        <v/>
      </c>
      <c r="J22" s="40" t="str">
        <f>IF(D22="","",VLOOKUP(D22,CATALOGO!$B$2:$E$348,4,FALSE))</f>
        <v/>
      </c>
      <c r="K22" s="155"/>
      <c r="L22" s="156"/>
      <c r="M22" s="155"/>
      <c r="N22" s="156"/>
      <c r="O22" s="41" t="str">
        <f t="shared" si="5"/>
        <v/>
      </c>
      <c r="P22" s="42" t="str">
        <f t="shared" si="1"/>
        <v/>
      </c>
      <c r="Q22" s="135">
        <f t="shared" si="6"/>
        <v>0</v>
      </c>
      <c r="R22" s="43"/>
      <c r="S22" s="44" t="str">
        <f t="shared" si="2"/>
        <v/>
      </c>
    </row>
    <row r="23" spans="1:19" ht="14.45" customHeight="1" x14ac:dyDescent="0.2">
      <c r="A23" s="109"/>
      <c r="B23" s="148"/>
      <c r="C23" s="149"/>
      <c r="D23" s="39" t="str">
        <f t="shared" si="3"/>
        <v/>
      </c>
      <c r="E23" s="157" t="str">
        <f t="shared" si="4"/>
        <v/>
      </c>
      <c r="F23" s="157"/>
      <c r="G23" s="157"/>
      <c r="H23" s="157"/>
      <c r="I23" s="39" t="str">
        <f t="shared" si="0"/>
        <v/>
      </c>
      <c r="J23" s="40" t="str">
        <f>IF(D23="","",VLOOKUP(D23,CATALOGO!$B$2:$E$348,4,FALSE))</f>
        <v/>
      </c>
      <c r="K23" s="155"/>
      <c r="L23" s="156"/>
      <c r="M23" s="155"/>
      <c r="N23" s="156"/>
      <c r="O23" s="41" t="str">
        <f t="shared" si="5"/>
        <v/>
      </c>
      <c r="P23" s="42" t="str">
        <f t="shared" si="1"/>
        <v/>
      </c>
      <c r="Q23" s="135">
        <f t="shared" si="6"/>
        <v>0</v>
      </c>
      <c r="R23" s="43"/>
      <c r="S23" s="44" t="str">
        <f t="shared" si="2"/>
        <v/>
      </c>
    </row>
    <row r="24" spans="1:19" ht="14.45" customHeight="1" x14ac:dyDescent="0.2">
      <c r="A24" s="109"/>
      <c r="B24" s="148"/>
      <c r="C24" s="149"/>
      <c r="D24" s="39" t="str">
        <f t="shared" si="3"/>
        <v/>
      </c>
      <c r="E24" s="157" t="str">
        <f t="shared" si="4"/>
        <v/>
      </c>
      <c r="F24" s="157"/>
      <c r="G24" s="157"/>
      <c r="H24" s="157"/>
      <c r="I24" s="39" t="str">
        <f t="shared" si="0"/>
        <v/>
      </c>
      <c r="J24" s="40" t="str">
        <f>IF(D24="","",VLOOKUP(D24,CATALOGO!$B$2:$E$348,4,FALSE))</f>
        <v/>
      </c>
      <c r="K24" s="155"/>
      <c r="L24" s="156"/>
      <c r="M24" s="155"/>
      <c r="N24" s="156"/>
      <c r="O24" s="41" t="str">
        <f t="shared" si="5"/>
        <v/>
      </c>
      <c r="P24" s="42" t="str">
        <f t="shared" si="1"/>
        <v/>
      </c>
      <c r="Q24" s="135">
        <f t="shared" si="6"/>
        <v>0</v>
      </c>
      <c r="R24" s="43"/>
      <c r="S24" s="44" t="str">
        <f t="shared" si="2"/>
        <v/>
      </c>
    </row>
    <row r="25" spans="1:19" ht="14.45" customHeight="1" x14ac:dyDescent="0.2">
      <c r="A25" s="109"/>
      <c r="B25" s="148"/>
      <c r="C25" s="149"/>
      <c r="D25" s="39" t="str">
        <f t="shared" si="3"/>
        <v/>
      </c>
      <c r="E25" s="157" t="str">
        <f t="shared" si="4"/>
        <v/>
      </c>
      <c r="F25" s="157"/>
      <c r="G25" s="157"/>
      <c r="H25" s="157"/>
      <c r="I25" s="39" t="str">
        <f t="shared" si="0"/>
        <v/>
      </c>
      <c r="J25" s="40" t="str">
        <f>IF(D25="","",VLOOKUP(D25,CATALOGO!$B$2:$E$348,4,FALSE))</f>
        <v/>
      </c>
      <c r="K25" s="155"/>
      <c r="L25" s="156"/>
      <c r="M25" s="155"/>
      <c r="N25" s="156"/>
      <c r="O25" s="41" t="str">
        <f t="shared" si="5"/>
        <v/>
      </c>
      <c r="P25" s="42" t="str">
        <f t="shared" si="1"/>
        <v/>
      </c>
      <c r="Q25" s="135">
        <f t="shared" si="6"/>
        <v>0</v>
      </c>
      <c r="R25" s="43"/>
      <c r="S25" s="44" t="str">
        <f t="shared" si="2"/>
        <v/>
      </c>
    </row>
    <row r="26" spans="1:19" ht="14.45" customHeight="1" x14ac:dyDescent="0.2">
      <c r="A26" s="109"/>
      <c r="B26" s="148"/>
      <c r="C26" s="149"/>
      <c r="D26" s="39" t="str">
        <f t="shared" si="3"/>
        <v/>
      </c>
      <c r="E26" s="157" t="str">
        <f t="shared" si="4"/>
        <v/>
      </c>
      <c r="F26" s="157"/>
      <c r="G26" s="157"/>
      <c r="H26" s="157"/>
      <c r="I26" s="39" t="str">
        <f t="shared" si="0"/>
        <v/>
      </c>
      <c r="J26" s="40" t="str">
        <f>IF(D26="","",VLOOKUP(D26,CATALOGO!$B$2:$E$348,4,FALSE))</f>
        <v/>
      </c>
      <c r="K26" s="155"/>
      <c r="L26" s="156"/>
      <c r="M26" s="155"/>
      <c r="N26" s="156"/>
      <c r="O26" s="41" t="str">
        <f t="shared" si="5"/>
        <v/>
      </c>
      <c r="P26" s="42" t="str">
        <f>IF(J26="","",(J26*O26))</f>
        <v/>
      </c>
      <c r="Q26" s="135">
        <f t="shared" si="6"/>
        <v>0</v>
      </c>
      <c r="R26" s="43"/>
      <c r="S26" s="44" t="str">
        <f t="shared" si="2"/>
        <v/>
      </c>
    </row>
    <row r="27" spans="1:19" ht="14.45" customHeight="1" x14ac:dyDescent="0.2">
      <c r="A27" s="109"/>
      <c r="B27" s="148"/>
      <c r="C27" s="149"/>
      <c r="D27" s="39" t="str">
        <f t="shared" si="3"/>
        <v/>
      </c>
      <c r="E27" s="157" t="str">
        <f t="shared" si="4"/>
        <v/>
      </c>
      <c r="F27" s="157"/>
      <c r="G27" s="157"/>
      <c r="H27" s="157"/>
      <c r="I27" s="39" t="str">
        <f t="shared" si="0"/>
        <v/>
      </c>
      <c r="J27" s="40" t="str">
        <f>IF(D27="","",VLOOKUP(D27,CATALOGO!$B$2:$E$348,4,FALSE))</f>
        <v/>
      </c>
      <c r="K27" s="155"/>
      <c r="L27" s="156"/>
      <c r="M27" s="155"/>
      <c r="N27" s="156"/>
      <c r="O27" s="41" t="str">
        <f t="shared" si="5"/>
        <v/>
      </c>
      <c r="P27" s="42" t="str">
        <f t="shared" si="1"/>
        <v/>
      </c>
      <c r="Q27" s="135">
        <f t="shared" si="6"/>
        <v>0</v>
      </c>
      <c r="R27" s="43"/>
      <c r="S27" s="44" t="str">
        <f t="shared" si="2"/>
        <v/>
      </c>
    </row>
    <row r="28" spans="1:19" ht="14.45" customHeight="1" x14ac:dyDescent="0.2">
      <c r="A28" s="109"/>
      <c r="B28" s="148"/>
      <c r="C28" s="149"/>
      <c r="D28" s="39" t="str">
        <f t="shared" si="3"/>
        <v/>
      </c>
      <c r="E28" s="157" t="str">
        <f t="shared" si="4"/>
        <v/>
      </c>
      <c r="F28" s="157"/>
      <c r="G28" s="157"/>
      <c r="H28" s="157"/>
      <c r="I28" s="39" t="str">
        <f t="shared" si="0"/>
        <v/>
      </c>
      <c r="J28" s="40" t="str">
        <f>IF(D28="","",VLOOKUP(D28,CATALOGO!$B$2:$E$348,4,FALSE))</f>
        <v/>
      </c>
      <c r="K28" s="155"/>
      <c r="L28" s="156"/>
      <c r="M28" s="155"/>
      <c r="N28" s="156"/>
      <c r="O28" s="41" t="str">
        <f t="shared" si="5"/>
        <v/>
      </c>
      <c r="P28" s="42" t="str">
        <f t="shared" si="1"/>
        <v/>
      </c>
      <c r="Q28" s="135">
        <f t="shared" si="6"/>
        <v>0</v>
      </c>
      <c r="R28" s="43"/>
      <c r="S28" s="44" t="str">
        <f t="shared" si="2"/>
        <v/>
      </c>
    </row>
    <row r="29" spans="1:19" ht="14.45" customHeight="1" x14ac:dyDescent="0.2">
      <c r="A29" s="109"/>
      <c r="B29" s="148"/>
      <c r="C29" s="149"/>
      <c r="D29" s="39" t="str">
        <f t="shared" si="3"/>
        <v/>
      </c>
      <c r="E29" s="157" t="str">
        <f t="shared" si="4"/>
        <v/>
      </c>
      <c r="F29" s="157"/>
      <c r="G29" s="157"/>
      <c r="H29" s="157"/>
      <c r="I29" s="39" t="str">
        <f t="shared" si="0"/>
        <v/>
      </c>
      <c r="J29" s="40" t="str">
        <f>IF(D29="","",VLOOKUP(D29,CATALOGO!$B$2:$E$348,4,FALSE))</f>
        <v/>
      </c>
      <c r="K29" s="155"/>
      <c r="L29" s="156"/>
      <c r="M29" s="155"/>
      <c r="N29" s="156"/>
      <c r="O29" s="41" t="str">
        <f t="shared" si="5"/>
        <v/>
      </c>
      <c r="P29" s="42" t="str">
        <f t="shared" si="1"/>
        <v/>
      </c>
      <c r="Q29" s="135">
        <f t="shared" si="6"/>
        <v>0</v>
      </c>
      <c r="R29" s="43"/>
      <c r="S29" s="44" t="str">
        <f t="shared" si="2"/>
        <v/>
      </c>
    </row>
    <row r="30" spans="1:19" ht="14.45" customHeight="1" x14ac:dyDescent="0.2">
      <c r="A30" s="109"/>
      <c r="B30" s="148"/>
      <c r="C30" s="149"/>
      <c r="D30" s="39" t="str">
        <f t="shared" si="3"/>
        <v/>
      </c>
      <c r="E30" s="157" t="str">
        <f t="shared" si="4"/>
        <v/>
      </c>
      <c r="F30" s="157"/>
      <c r="G30" s="157"/>
      <c r="H30" s="157"/>
      <c r="I30" s="39" t="str">
        <f t="shared" si="0"/>
        <v/>
      </c>
      <c r="J30" s="40" t="str">
        <f>IF(D30="","",VLOOKUP(D30,CATALOGO!$B$2:$E$348,4,FALSE))</f>
        <v/>
      </c>
      <c r="K30" s="155"/>
      <c r="L30" s="156"/>
      <c r="M30" s="155"/>
      <c r="N30" s="156"/>
      <c r="O30" s="41" t="str">
        <f t="shared" si="5"/>
        <v/>
      </c>
      <c r="P30" s="42" t="str">
        <f t="shared" si="1"/>
        <v/>
      </c>
      <c r="Q30" s="135">
        <f t="shared" si="6"/>
        <v>0</v>
      </c>
      <c r="R30" s="43"/>
      <c r="S30" s="44" t="str">
        <f t="shared" si="2"/>
        <v/>
      </c>
    </row>
    <row r="31" spans="1:19" ht="14.45" customHeight="1" x14ac:dyDescent="0.2">
      <c r="A31" s="109"/>
      <c r="B31" s="148"/>
      <c r="C31" s="149"/>
      <c r="D31" s="39" t="str">
        <f t="shared" si="3"/>
        <v/>
      </c>
      <c r="E31" s="157" t="str">
        <f t="shared" si="4"/>
        <v/>
      </c>
      <c r="F31" s="157"/>
      <c r="G31" s="157"/>
      <c r="H31" s="157"/>
      <c r="I31" s="39" t="str">
        <f t="shared" si="0"/>
        <v/>
      </c>
      <c r="J31" s="40" t="str">
        <f>IF(D31="","",VLOOKUP(D31,CATALOGO!$B$2:$E$348,4,FALSE))</f>
        <v/>
      </c>
      <c r="K31" s="155"/>
      <c r="L31" s="156"/>
      <c r="M31" s="155"/>
      <c r="N31" s="156"/>
      <c r="O31" s="41" t="str">
        <f t="shared" si="5"/>
        <v/>
      </c>
      <c r="P31" s="42" t="str">
        <f t="shared" si="1"/>
        <v/>
      </c>
      <c r="Q31" s="135">
        <f t="shared" si="6"/>
        <v>0</v>
      </c>
      <c r="R31" s="43"/>
      <c r="S31" s="44" t="str">
        <f t="shared" si="2"/>
        <v/>
      </c>
    </row>
    <row r="32" spans="1:19" ht="14.45" customHeight="1" x14ac:dyDescent="0.2">
      <c r="A32" s="109"/>
      <c r="B32" s="148"/>
      <c r="C32" s="149"/>
      <c r="D32" s="39" t="str">
        <f t="shared" si="3"/>
        <v/>
      </c>
      <c r="E32" s="157" t="str">
        <f t="shared" si="4"/>
        <v/>
      </c>
      <c r="F32" s="157"/>
      <c r="G32" s="157"/>
      <c r="H32" s="157"/>
      <c r="I32" s="39" t="str">
        <f t="shared" si="0"/>
        <v/>
      </c>
      <c r="J32" s="40" t="str">
        <f>IF(D32="","",VLOOKUP(D32,CATALOGO!$B$2:$E$348,4,FALSE))</f>
        <v/>
      </c>
      <c r="K32" s="155"/>
      <c r="L32" s="156"/>
      <c r="M32" s="155"/>
      <c r="N32" s="156"/>
      <c r="O32" s="41" t="str">
        <f t="shared" si="5"/>
        <v/>
      </c>
      <c r="P32" s="42" t="str">
        <f t="shared" si="1"/>
        <v/>
      </c>
      <c r="Q32" s="135">
        <f t="shared" si="6"/>
        <v>0</v>
      </c>
      <c r="R32" s="43"/>
      <c r="S32" s="44" t="str">
        <f t="shared" si="2"/>
        <v/>
      </c>
    </row>
    <row r="33" spans="1:19" ht="14.45" customHeight="1" x14ac:dyDescent="0.2">
      <c r="A33" s="109"/>
      <c r="B33" s="148"/>
      <c r="C33" s="149"/>
      <c r="D33" s="39" t="str">
        <f t="shared" si="3"/>
        <v/>
      </c>
      <c r="E33" s="157" t="str">
        <f t="shared" si="4"/>
        <v/>
      </c>
      <c r="F33" s="157"/>
      <c r="G33" s="157"/>
      <c r="H33" s="157"/>
      <c r="I33" s="39" t="str">
        <f t="shared" si="0"/>
        <v/>
      </c>
      <c r="J33" s="40" t="str">
        <f>IF(D33="","",VLOOKUP(D33,CATALOGO!$B$2:$E$348,4,FALSE))</f>
        <v/>
      </c>
      <c r="K33" s="155"/>
      <c r="L33" s="156"/>
      <c r="M33" s="155"/>
      <c r="N33" s="156"/>
      <c r="O33" s="41" t="str">
        <f t="shared" si="5"/>
        <v/>
      </c>
      <c r="P33" s="42" t="str">
        <f t="shared" si="1"/>
        <v/>
      </c>
      <c r="Q33" s="135">
        <f t="shared" si="6"/>
        <v>0</v>
      </c>
      <c r="R33" s="43"/>
      <c r="S33" s="44" t="str">
        <f t="shared" si="2"/>
        <v/>
      </c>
    </row>
    <row r="34" spans="1:19" ht="14.45" customHeight="1" x14ac:dyDescent="0.2">
      <c r="A34" s="109"/>
      <c r="B34" s="148"/>
      <c r="C34" s="149"/>
      <c r="D34" s="39" t="str">
        <f t="shared" si="3"/>
        <v/>
      </c>
      <c r="E34" s="157" t="str">
        <f t="shared" si="4"/>
        <v/>
      </c>
      <c r="F34" s="157"/>
      <c r="G34" s="157"/>
      <c r="H34" s="157"/>
      <c r="I34" s="39" t="str">
        <f t="shared" si="0"/>
        <v/>
      </c>
      <c r="J34" s="40" t="str">
        <f>IF(D34="","",VLOOKUP(D34,CATALOGO!$B$2:$E$348,4,FALSE))</f>
        <v/>
      </c>
      <c r="K34" s="155"/>
      <c r="L34" s="156"/>
      <c r="M34" s="155"/>
      <c r="N34" s="156"/>
      <c r="O34" s="41" t="str">
        <f t="shared" si="5"/>
        <v/>
      </c>
      <c r="P34" s="42" t="str">
        <f t="shared" si="1"/>
        <v/>
      </c>
      <c r="Q34" s="135">
        <f t="shared" si="6"/>
        <v>0</v>
      </c>
      <c r="R34" s="43"/>
      <c r="S34" s="44" t="str">
        <f t="shared" si="2"/>
        <v/>
      </c>
    </row>
    <row r="35" spans="1:19" ht="14.45" customHeight="1" x14ac:dyDescent="0.2">
      <c r="A35" s="109"/>
      <c r="B35" s="148"/>
      <c r="C35" s="149"/>
      <c r="D35" s="39" t="str">
        <f t="shared" si="3"/>
        <v/>
      </c>
      <c r="E35" s="157" t="str">
        <f t="shared" si="4"/>
        <v/>
      </c>
      <c r="F35" s="157"/>
      <c r="G35" s="157"/>
      <c r="H35" s="157"/>
      <c r="I35" s="39" t="str">
        <f t="shared" si="0"/>
        <v/>
      </c>
      <c r="J35" s="40" t="str">
        <f>IF(D35="","",VLOOKUP(D35,CATALOGO!$B$2:$E$348,4,FALSE))</f>
        <v/>
      </c>
      <c r="K35" s="155"/>
      <c r="L35" s="156"/>
      <c r="M35" s="155"/>
      <c r="N35" s="156"/>
      <c r="O35" s="41" t="str">
        <f t="shared" si="5"/>
        <v/>
      </c>
      <c r="P35" s="42" t="str">
        <f t="shared" si="1"/>
        <v/>
      </c>
      <c r="Q35" s="135">
        <f t="shared" si="6"/>
        <v>0</v>
      </c>
      <c r="R35" s="43"/>
      <c r="S35" s="44" t="str">
        <f t="shared" si="2"/>
        <v/>
      </c>
    </row>
    <row r="36" spans="1:19" ht="14.45" customHeight="1" x14ac:dyDescent="0.2">
      <c r="A36" s="109"/>
      <c r="B36" s="148"/>
      <c r="C36" s="149"/>
      <c r="D36" s="39" t="str">
        <f t="shared" si="3"/>
        <v/>
      </c>
      <c r="E36" s="157" t="str">
        <f t="shared" si="4"/>
        <v/>
      </c>
      <c r="F36" s="157"/>
      <c r="G36" s="157"/>
      <c r="H36" s="157"/>
      <c r="I36" s="39" t="str">
        <f t="shared" si="0"/>
        <v/>
      </c>
      <c r="J36" s="40" t="str">
        <f>IF(D36="","",VLOOKUP(D36,CATALOGO!$B$2:$E$348,4,FALSE))</f>
        <v/>
      </c>
      <c r="K36" s="155"/>
      <c r="L36" s="156"/>
      <c r="M36" s="155"/>
      <c r="N36" s="156"/>
      <c r="O36" s="41" t="str">
        <f t="shared" si="5"/>
        <v/>
      </c>
      <c r="P36" s="42" t="str">
        <f t="shared" si="1"/>
        <v/>
      </c>
      <c r="Q36" s="135">
        <f t="shared" si="6"/>
        <v>0</v>
      </c>
      <c r="R36" s="43"/>
      <c r="S36" s="44" t="str">
        <f t="shared" si="2"/>
        <v/>
      </c>
    </row>
    <row r="37" spans="1:19" ht="14.45" customHeight="1" x14ac:dyDescent="0.2">
      <c r="A37" s="109"/>
      <c r="B37" s="148"/>
      <c r="C37" s="149"/>
      <c r="D37" s="39" t="str">
        <f t="shared" si="3"/>
        <v/>
      </c>
      <c r="E37" s="157" t="str">
        <f t="shared" si="4"/>
        <v/>
      </c>
      <c r="F37" s="157"/>
      <c r="G37" s="157"/>
      <c r="H37" s="157"/>
      <c r="I37" s="39" t="str">
        <f t="shared" si="0"/>
        <v/>
      </c>
      <c r="J37" s="40" t="str">
        <f>IF(D37="","",VLOOKUP(D37,CATALOGO!$B$2:$E$348,4,FALSE))</f>
        <v/>
      </c>
      <c r="K37" s="155"/>
      <c r="L37" s="156"/>
      <c r="M37" s="155"/>
      <c r="N37" s="156"/>
      <c r="O37" s="41" t="str">
        <f t="shared" si="5"/>
        <v/>
      </c>
      <c r="P37" s="42" t="str">
        <f t="shared" si="1"/>
        <v/>
      </c>
      <c r="Q37" s="135">
        <f t="shared" si="6"/>
        <v>0</v>
      </c>
      <c r="R37" s="43"/>
      <c r="S37" s="44" t="str">
        <f t="shared" si="2"/>
        <v/>
      </c>
    </row>
    <row r="38" spans="1:19" ht="14.45" customHeight="1" x14ac:dyDescent="0.2">
      <c r="A38" s="109"/>
      <c r="B38" s="148"/>
      <c r="C38" s="149"/>
      <c r="D38" s="39" t="str">
        <f t="shared" si="3"/>
        <v/>
      </c>
      <c r="E38" s="157" t="str">
        <f t="shared" si="4"/>
        <v/>
      </c>
      <c r="F38" s="157"/>
      <c r="G38" s="157"/>
      <c r="H38" s="157"/>
      <c r="I38" s="39" t="str">
        <f t="shared" si="0"/>
        <v/>
      </c>
      <c r="J38" s="40" t="str">
        <f>IF(D38="","",VLOOKUP(D38,CATALOGO!$B$2:$E$348,4,FALSE))</f>
        <v/>
      </c>
      <c r="K38" s="155"/>
      <c r="L38" s="156"/>
      <c r="M38" s="155"/>
      <c r="N38" s="156"/>
      <c r="O38" s="41" t="str">
        <f t="shared" si="5"/>
        <v/>
      </c>
      <c r="P38" s="42" t="str">
        <f t="shared" si="1"/>
        <v/>
      </c>
      <c r="Q38" s="135">
        <f t="shared" si="6"/>
        <v>0</v>
      </c>
      <c r="R38" s="43"/>
      <c r="S38" s="44" t="str">
        <f t="shared" si="2"/>
        <v/>
      </c>
    </row>
    <row r="39" spans="1:19" ht="14.45" customHeight="1" x14ac:dyDescent="0.2">
      <c r="A39" s="109"/>
      <c r="B39" s="148"/>
      <c r="C39" s="149"/>
      <c r="D39" s="39" t="str">
        <f t="shared" si="3"/>
        <v/>
      </c>
      <c r="E39" s="157" t="str">
        <f t="shared" si="4"/>
        <v/>
      </c>
      <c r="F39" s="157"/>
      <c r="G39" s="157"/>
      <c r="H39" s="157"/>
      <c r="I39" s="39" t="str">
        <f t="shared" si="0"/>
        <v/>
      </c>
      <c r="J39" s="40" t="str">
        <f>IF(D39="","",VLOOKUP(D39,CATALOGO!$B$2:$E$348,4,FALSE))</f>
        <v/>
      </c>
      <c r="K39" s="155"/>
      <c r="L39" s="156"/>
      <c r="M39" s="155"/>
      <c r="N39" s="156"/>
      <c r="O39" s="41" t="str">
        <f t="shared" si="5"/>
        <v/>
      </c>
      <c r="P39" s="42" t="str">
        <f t="shared" si="1"/>
        <v/>
      </c>
      <c r="Q39" s="135">
        <f t="shared" si="6"/>
        <v>0</v>
      </c>
      <c r="R39" s="43"/>
      <c r="S39" s="44" t="str">
        <f t="shared" si="2"/>
        <v/>
      </c>
    </row>
    <row r="40" spans="1:19" ht="14.45" customHeight="1" x14ac:dyDescent="0.2">
      <c r="A40" s="109"/>
      <c r="B40" s="148"/>
      <c r="C40" s="149"/>
      <c r="D40" s="39" t="str">
        <f t="shared" si="3"/>
        <v/>
      </c>
      <c r="E40" s="157" t="str">
        <f t="shared" si="4"/>
        <v/>
      </c>
      <c r="F40" s="157"/>
      <c r="G40" s="157"/>
      <c r="H40" s="157"/>
      <c r="I40" s="39" t="str">
        <f t="shared" si="0"/>
        <v/>
      </c>
      <c r="J40" s="40" t="str">
        <f>IF(D40="","",VLOOKUP(D40,CATALOGO!$B$2:$E$348,4,FALSE))</f>
        <v/>
      </c>
      <c r="K40" s="155"/>
      <c r="L40" s="156"/>
      <c r="M40" s="155"/>
      <c r="N40" s="156"/>
      <c r="O40" s="41" t="str">
        <f t="shared" si="5"/>
        <v/>
      </c>
      <c r="P40" s="42" t="str">
        <f t="shared" si="1"/>
        <v/>
      </c>
      <c r="Q40" s="135">
        <f t="shared" si="6"/>
        <v>0</v>
      </c>
      <c r="R40" s="43"/>
      <c r="S40" s="44" t="str">
        <f t="shared" si="2"/>
        <v/>
      </c>
    </row>
    <row r="41" spans="1:19" ht="14.45" customHeight="1" x14ac:dyDescent="0.2">
      <c r="A41" s="109"/>
      <c r="B41" s="148"/>
      <c r="C41" s="149"/>
      <c r="D41" s="39" t="str">
        <f t="shared" si="3"/>
        <v/>
      </c>
      <c r="E41" s="157" t="str">
        <f t="shared" si="4"/>
        <v/>
      </c>
      <c r="F41" s="157"/>
      <c r="G41" s="157"/>
      <c r="H41" s="157"/>
      <c r="I41" s="39" t="str">
        <f t="shared" si="0"/>
        <v/>
      </c>
      <c r="J41" s="40" t="str">
        <f>IF(D41="","",VLOOKUP(D41,CATALOGO!$B$2:$E$348,4,FALSE))</f>
        <v/>
      </c>
      <c r="K41" s="155"/>
      <c r="L41" s="156"/>
      <c r="M41" s="155"/>
      <c r="N41" s="156"/>
      <c r="O41" s="41" t="str">
        <f t="shared" si="5"/>
        <v/>
      </c>
      <c r="P41" s="42" t="str">
        <f t="shared" si="1"/>
        <v/>
      </c>
      <c r="Q41" s="135">
        <f t="shared" si="6"/>
        <v>0</v>
      </c>
      <c r="R41" s="43"/>
      <c r="S41" s="44" t="str">
        <f t="shared" si="2"/>
        <v/>
      </c>
    </row>
    <row r="42" spans="1:19" ht="14.45" customHeight="1" x14ac:dyDescent="0.2">
      <c r="A42" s="109"/>
      <c r="B42" s="148"/>
      <c r="C42" s="149"/>
      <c r="D42" s="39" t="str">
        <f t="shared" si="3"/>
        <v/>
      </c>
      <c r="E42" s="157" t="str">
        <f t="shared" si="4"/>
        <v/>
      </c>
      <c r="F42" s="157"/>
      <c r="G42" s="157"/>
      <c r="H42" s="157"/>
      <c r="I42" s="39" t="str">
        <f t="shared" si="0"/>
        <v/>
      </c>
      <c r="J42" s="40" t="str">
        <f>IF(D42="","",VLOOKUP(D42,CATALOGO!$B$2:$E$348,4,FALSE))</f>
        <v/>
      </c>
      <c r="K42" s="155"/>
      <c r="L42" s="156"/>
      <c r="M42" s="155"/>
      <c r="N42" s="156"/>
      <c r="O42" s="41" t="str">
        <f t="shared" si="5"/>
        <v/>
      </c>
      <c r="P42" s="42" t="str">
        <f t="shared" si="1"/>
        <v/>
      </c>
      <c r="Q42" s="135">
        <f t="shared" si="6"/>
        <v>0</v>
      </c>
      <c r="R42" s="43"/>
      <c r="S42" s="44" t="str">
        <f t="shared" si="2"/>
        <v/>
      </c>
    </row>
    <row r="43" spans="1:19" ht="14.45" customHeight="1" x14ac:dyDescent="0.2">
      <c r="A43" s="109"/>
      <c r="B43" s="148"/>
      <c r="C43" s="149"/>
      <c r="D43" s="39" t="str">
        <f t="shared" ref="D43:D74" si="7">IF(A43="","",VLOOKUP(A43,CATALOGO,2,FALSE))</f>
        <v/>
      </c>
      <c r="E43" s="157" t="str">
        <f t="shared" ref="E43:E74" si="8">IF(A43="","",VLOOKUP(A43,CATALOGO,3,FALSE))</f>
        <v/>
      </c>
      <c r="F43" s="157"/>
      <c r="G43" s="157"/>
      <c r="H43" s="157"/>
      <c r="I43" s="39" t="str">
        <f t="shared" ref="I43:I74" si="9">IF(A43="","",VLOOKUP(A43,CATALOGO,4,FALSE))</f>
        <v/>
      </c>
      <c r="J43" s="40" t="str">
        <f>IF(D43="","",VLOOKUP(D43,CATALOGO!$B$2:$E$348,4,FALSE))</f>
        <v/>
      </c>
      <c r="K43" s="155"/>
      <c r="L43" s="156"/>
      <c r="M43" s="155"/>
      <c r="N43" s="156"/>
      <c r="O43" s="41" t="str">
        <f t="shared" si="5"/>
        <v/>
      </c>
      <c r="P43" s="42" t="str">
        <f t="shared" si="1"/>
        <v/>
      </c>
      <c r="Q43" s="135">
        <f t="shared" si="6"/>
        <v>0</v>
      </c>
      <c r="R43" s="43"/>
      <c r="S43" s="44" t="str">
        <f t="shared" ref="S43:S68" si="10">IF(A43="","",VLOOKUP(A43,CATALOGO,6,FALSE))</f>
        <v/>
      </c>
    </row>
    <row r="44" spans="1:19" ht="14.45" customHeight="1" x14ac:dyDescent="0.2">
      <c r="A44" s="109"/>
      <c r="B44" s="148"/>
      <c r="C44" s="149"/>
      <c r="D44" s="39" t="str">
        <f t="shared" si="7"/>
        <v/>
      </c>
      <c r="E44" s="157" t="str">
        <f t="shared" si="8"/>
        <v/>
      </c>
      <c r="F44" s="157"/>
      <c r="G44" s="157"/>
      <c r="H44" s="157"/>
      <c r="I44" s="39" t="str">
        <f t="shared" si="9"/>
        <v/>
      </c>
      <c r="J44" s="40" t="str">
        <f>IF(D44="","",VLOOKUP(D44,CATALOGO!$B$2:$E$348,4,FALSE))</f>
        <v/>
      </c>
      <c r="K44" s="155"/>
      <c r="L44" s="156"/>
      <c r="M44" s="155"/>
      <c r="N44" s="156"/>
      <c r="O44" s="41" t="str">
        <f t="shared" si="5"/>
        <v/>
      </c>
      <c r="P44" s="42" t="str">
        <f t="shared" si="1"/>
        <v/>
      </c>
      <c r="Q44" s="135">
        <f t="shared" si="6"/>
        <v>0</v>
      </c>
      <c r="R44" s="43"/>
      <c r="S44" s="44" t="str">
        <f t="shared" si="10"/>
        <v/>
      </c>
    </row>
    <row r="45" spans="1:19" ht="14.45" customHeight="1" x14ac:dyDescent="0.2">
      <c r="A45" s="109"/>
      <c r="B45" s="148"/>
      <c r="C45" s="149"/>
      <c r="D45" s="39" t="str">
        <f t="shared" si="7"/>
        <v/>
      </c>
      <c r="E45" s="157" t="str">
        <f t="shared" si="8"/>
        <v/>
      </c>
      <c r="F45" s="157"/>
      <c r="G45" s="157"/>
      <c r="H45" s="157"/>
      <c r="I45" s="39" t="str">
        <f t="shared" si="9"/>
        <v/>
      </c>
      <c r="J45" s="40" t="str">
        <f>IF(D45="","",VLOOKUP(D45,CATALOGO!$B$2:$E$348,4,FALSE))</f>
        <v/>
      </c>
      <c r="K45" s="155"/>
      <c r="L45" s="156"/>
      <c r="M45" s="155"/>
      <c r="N45" s="156"/>
      <c r="O45" s="41" t="str">
        <f t="shared" si="5"/>
        <v/>
      </c>
      <c r="P45" s="42" t="str">
        <f t="shared" si="1"/>
        <v/>
      </c>
      <c r="Q45" s="135">
        <f t="shared" si="6"/>
        <v>0</v>
      </c>
      <c r="R45" s="43"/>
      <c r="S45" s="44" t="str">
        <f t="shared" si="10"/>
        <v/>
      </c>
    </row>
    <row r="46" spans="1:19" ht="14.45" customHeight="1" x14ac:dyDescent="0.2">
      <c r="A46" s="109"/>
      <c r="B46" s="148"/>
      <c r="C46" s="149"/>
      <c r="D46" s="39" t="str">
        <f t="shared" si="7"/>
        <v/>
      </c>
      <c r="E46" s="157" t="str">
        <f t="shared" si="8"/>
        <v/>
      </c>
      <c r="F46" s="157"/>
      <c r="G46" s="157"/>
      <c r="H46" s="157"/>
      <c r="I46" s="39" t="str">
        <f t="shared" si="9"/>
        <v/>
      </c>
      <c r="J46" s="40" t="str">
        <f>IF(D46="","",VLOOKUP(D46,CATALOGO!$B$2:$E$348,4,FALSE))</f>
        <v/>
      </c>
      <c r="K46" s="155"/>
      <c r="L46" s="156"/>
      <c r="M46" s="155"/>
      <c r="N46" s="156"/>
      <c r="O46" s="41" t="str">
        <f t="shared" si="5"/>
        <v/>
      </c>
      <c r="P46" s="42" t="str">
        <f t="shared" si="1"/>
        <v/>
      </c>
      <c r="Q46" s="135">
        <f t="shared" si="6"/>
        <v>0</v>
      </c>
      <c r="R46" s="43"/>
      <c r="S46" s="44" t="str">
        <f t="shared" si="10"/>
        <v/>
      </c>
    </row>
    <row r="47" spans="1:19" ht="14.45" customHeight="1" x14ac:dyDescent="0.2">
      <c r="A47" s="109"/>
      <c r="B47" s="148"/>
      <c r="C47" s="149"/>
      <c r="D47" s="39" t="str">
        <f t="shared" si="7"/>
        <v/>
      </c>
      <c r="E47" s="157" t="str">
        <f t="shared" si="8"/>
        <v/>
      </c>
      <c r="F47" s="157"/>
      <c r="G47" s="157"/>
      <c r="H47" s="157"/>
      <c r="I47" s="39" t="str">
        <f t="shared" si="9"/>
        <v/>
      </c>
      <c r="J47" s="40" t="str">
        <f>IF(D47="","",VLOOKUP(D47,CATALOGO!$B$2:$E$348,4,FALSE))</f>
        <v/>
      </c>
      <c r="K47" s="155"/>
      <c r="L47" s="156"/>
      <c r="M47" s="155"/>
      <c r="N47" s="156"/>
      <c r="O47" s="41" t="str">
        <f t="shared" si="5"/>
        <v/>
      </c>
      <c r="P47" s="42" t="str">
        <f t="shared" si="1"/>
        <v/>
      </c>
      <c r="Q47" s="135">
        <f t="shared" si="6"/>
        <v>0</v>
      </c>
      <c r="R47" s="43"/>
      <c r="S47" s="44" t="str">
        <f t="shared" si="10"/>
        <v/>
      </c>
    </row>
    <row r="48" spans="1:19" ht="14.45" customHeight="1" x14ac:dyDescent="0.2">
      <c r="A48" s="109"/>
      <c r="B48" s="148"/>
      <c r="C48" s="149"/>
      <c r="D48" s="39" t="str">
        <f t="shared" si="7"/>
        <v/>
      </c>
      <c r="E48" s="157" t="str">
        <f t="shared" si="8"/>
        <v/>
      </c>
      <c r="F48" s="157"/>
      <c r="G48" s="157"/>
      <c r="H48" s="157"/>
      <c r="I48" s="39" t="str">
        <f t="shared" si="9"/>
        <v/>
      </c>
      <c r="J48" s="40" t="str">
        <f>IF(D48="","",VLOOKUP(D48,CATALOGO!$B$2:$E$348,4,FALSE))</f>
        <v/>
      </c>
      <c r="K48" s="155"/>
      <c r="L48" s="156"/>
      <c r="M48" s="155"/>
      <c r="N48" s="156"/>
      <c r="O48" s="41" t="str">
        <f t="shared" si="5"/>
        <v/>
      </c>
      <c r="P48" s="42" t="str">
        <f t="shared" si="1"/>
        <v/>
      </c>
      <c r="Q48" s="135">
        <f t="shared" si="6"/>
        <v>0</v>
      </c>
      <c r="R48" s="43"/>
      <c r="S48" s="44" t="str">
        <f t="shared" si="10"/>
        <v/>
      </c>
    </row>
    <row r="49" spans="1:19" ht="14.45" customHeight="1" x14ac:dyDescent="0.2">
      <c r="A49" s="109"/>
      <c r="B49" s="148"/>
      <c r="C49" s="149"/>
      <c r="D49" s="39" t="str">
        <f t="shared" si="7"/>
        <v/>
      </c>
      <c r="E49" s="157" t="str">
        <f t="shared" si="8"/>
        <v/>
      </c>
      <c r="F49" s="157"/>
      <c r="G49" s="157"/>
      <c r="H49" s="157"/>
      <c r="I49" s="39" t="str">
        <f t="shared" si="9"/>
        <v/>
      </c>
      <c r="J49" s="40" t="str">
        <f>IF(D49="","",VLOOKUP(D49,CATALOGO!$B$2:$E$348,4,FALSE))</f>
        <v/>
      </c>
      <c r="K49" s="155"/>
      <c r="L49" s="156"/>
      <c r="M49" s="155"/>
      <c r="N49" s="156"/>
      <c r="O49" s="41" t="str">
        <f t="shared" si="5"/>
        <v/>
      </c>
      <c r="P49" s="42" t="str">
        <f t="shared" si="1"/>
        <v/>
      </c>
      <c r="Q49" s="135">
        <f t="shared" si="6"/>
        <v>0</v>
      </c>
      <c r="R49" s="43"/>
      <c r="S49" s="44" t="str">
        <f t="shared" si="10"/>
        <v/>
      </c>
    </row>
    <row r="50" spans="1:19" ht="14.45" customHeight="1" x14ac:dyDescent="0.2">
      <c r="A50" s="109"/>
      <c r="B50" s="148"/>
      <c r="C50" s="149"/>
      <c r="D50" s="39" t="str">
        <f t="shared" si="7"/>
        <v/>
      </c>
      <c r="E50" s="157" t="str">
        <f t="shared" si="8"/>
        <v/>
      </c>
      <c r="F50" s="157"/>
      <c r="G50" s="157"/>
      <c r="H50" s="157"/>
      <c r="I50" s="39" t="str">
        <f t="shared" si="9"/>
        <v/>
      </c>
      <c r="J50" s="40" t="str">
        <f>IF(D50="","",VLOOKUP(D50,CATALOGO!$B$2:$E$348,4,FALSE))</f>
        <v/>
      </c>
      <c r="K50" s="155"/>
      <c r="L50" s="156"/>
      <c r="M50" s="155"/>
      <c r="N50" s="156"/>
      <c r="O50" s="41" t="str">
        <f t="shared" si="5"/>
        <v/>
      </c>
      <c r="P50" s="42" t="str">
        <f t="shared" si="1"/>
        <v/>
      </c>
      <c r="Q50" s="135">
        <f t="shared" si="6"/>
        <v>0</v>
      </c>
      <c r="R50" s="43"/>
      <c r="S50" s="44" t="str">
        <f t="shared" si="10"/>
        <v/>
      </c>
    </row>
    <row r="51" spans="1:19" ht="14.45" customHeight="1" x14ac:dyDescent="0.2">
      <c r="A51" s="109"/>
      <c r="B51" s="148"/>
      <c r="C51" s="149"/>
      <c r="D51" s="39" t="str">
        <f t="shared" si="7"/>
        <v/>
      </c>
      <c r="E51" s="157" t="str">
        <f t="shared" si="8"/>
        <v/>
      </c>
      <c r="F51" s="157"/>
      <c r="G51" s="157"/>
      <c r="H51" s="157"/>
      <c r="I51" s="39" t="str">
        <f t="shared" si="9"/>
        <v/>
      </c>
      <c r="J51" s="40" t="str">
        <f>IF(D51="","",VLOOKUP(D51,CATALOGO!$B$2:$E$348,4,FALSE))</f>
        <v/>
      </c>
      <c r="K51" s="155"/>
      <c r="L51" s="156"/>
      <c r="M51" s="155"/>
      <c r="N51" s="156"/>
      <c r="O51" s="41" t="str">
        <f t="shared" si="5"/>
        <v/>
      </c>
      <c r="P51" s="42" t="str">
        <f t="shared" si="1"/>
        <v/>
      </c>
      <c r="Q51" s="135">
        <f t="shared" si="6"/>
        <v>0</v>
      </c>
      <c r="R51" s="43"/>
      <c r="S51" s="44" t="str">
        <f t="shared" si="10"/>
        <v/>
      </c>
    </row>
    <row r="52" spans="1:19" ht="14.45" customHeight="1" x14ac:dyDescent="0.2">
      <c r="A52" s="109"/>
      <c r="B52" s="148"/>
      <c r="C52" s="149"/>
      <c r="D52" s="39" t="str">
        <f t="shared" si="7"/>
        <v/>
      </c>
      <c r="E52" s="157" t="str">
        <f t="shared" si="8"/>
        <v/>
      </c>
      <c r="F52" s="157"/>
      <c r="G52" s="157"/>
      <c r="H52" s="157"/>
      <c r="I52" s="39" t="str">
        <f t="shared" si="9"/>
        <v/>
      </c>
      <c r="J52" s="40" t="str">
        <f>IF(D52="","",VLOOKUP(D52,CATALOGO!$B$2:$E$348,4,FALSE))</f>
        <v/>
      </c>
      <c r="K52" s="155"/>
      <c r="L52" s="156"/>
      <c r="M52" s="155"/>
      <c r="N52" s="156"/>
      <c r="O52" s="41" t="str">
        <f t="shared" si="5"/>
        <v/>
      </c>
      <c r="P52" s="42" t="str">
        <f t="shared" si="1"/>
        <v/>
      </c>
      <c r="Q52" s="135">
        <f t="shared" si="6"/>
        <v>0</v>
      </c>
      <c r="R52" s="43"/>
      <c r="S52" s="44" t="str">
        <f t="shared" si="10"/>
        <v/>
      </c>
    </row>
    <row r="53" spans="1:19" ht="15" customHeight="1" x14ac:dyDescent="0.2">
      <c r="A53" s="109"/>
      <c r="B53" s="148"/>
      <c r="C53" s="149"/>
      <c r="D53" s="39" t="str">
        <f t="shared" si="7"/>
        <v/>
      </c>
      <c r="E53" s="157" t="str">
        <f t="shared" si="8"/>
        <v/>
      </c>
      <c r="F53" s="157"/>
      <c r="G53" s="157"/>
      <c r="H53" s="157"/>
      <c r="I53" s="39" t="str">
        <f t="shared" si="9"/>
        <v/>
      </c>
      <c r="J53" s="40" t="str">
        <f>IF(D53="","",VLOOKUP(D53,CATALOGO!$B$2:$E$348,4,FALSE))</f>
        <v/>
      </c>
      <c r="K53" s="155"/>
      <c r="L53" s="156"/>
      <c r="M53" s="155"/>
      <c r="N53" s="156"/>
      <c r="O53" s="41" t="str">
        <f t="shared" si="5"/>
        <v/>
      </c>
      <c r="P53" s="42" t="str">
        <f t="shared" si="1"/>
        <v/>
      </c>
      <c r="Q53" s="135">
        <f t="shared" si="6"/>
        <v>0</v>
      </c>
      <c r="R53" s="43"/>
      <c r="S53" s="44" t="str">
        <f t="shared" si="10"/>
        <v/>
      </c>
    </row>
    <row r="54" spans="1:19" ht="15" customHeight="1" x14ac:dyDescent="0.2">
      <c r="A54" s="109"/>
      <c r="B54" s="148"/>
      <c r="C54" s="149"/>
      <c r="D54" s="39" t="str">
        <f t="shared" si="7"/>
        <v/>
      </c>
      <c r="E54" s="157" t="str">
        <f t="shared" si="8"/>
        <v/>
      </c>
      <c r="F54" s="157"/>
      <c r="G54" s="157"/>
      <c r="H54" s="157"/>
      <c r="I54" s="39" t="str">
        <f t="shared" si="9"/>
        <v/>
      </c>
      <c r="J54" s="40" t="str">
        <f>IF(D54="","",VLOOKUP(D54,CATALOGO!$B$2:$E$348,4,FALSE))</f>
        <v/>
      </c>
      <c r="K54" s="155"/>
      <c r="L54" s="156"/>
      <c r="M54" s="155"/>
      <c r="N54" s="156"/>
      <c r="O54" s="41" t="str">
        <f t="shared" si="5"/>
        <v/>
      </c>
      <c r="P54" s="42" t="str">
        <f t="shared" si="1"/>
        <v/>
      </c>
      <c r="Q54" s="135">
        <f t="shared" si="6"/>
        <v>0</v>
      </c>
      <c r="R54" s="43"/>
      <c r="S54" s="44" t="str">
        <f t="shared" si="10"/>
        <v/>
      </c>
    </row>
    <row r="55" spans="1:19" ht="15" customHeight="1" x14ac:dyDescent="0.2">
      <c r="A55" s="109"/>
      <c r="B55" s="148"/>
      <c r="C55" s="149"/>
      <c r="D55" s="39" t="str">
        <f t="shared" si="7"/>
        <v/>
      </c>
      <c r="E55" s="157" t="str">
        <f t="shared" si="8"/>
        <v/>
      </c>
      <c r="F55" s="157"/>
      <c r="G55" s="157"/>
      <c r="H55" s="157"/>
      <c r="I55" s="39" t="str">
        <f t="shared" si="9"/>
        <v/>
      </c>
      <c r="J55" s="40" t="str">
        <f>IF(D55="","",VLOOKUP(D55,CATALOGO!$B$2:$E$348,4,FALSE))</f>
        <v/>
      </c>
      <c r="K55" s="155"/>
      <c r="L55" s="156"/>
      <c r="M55" s="155"/>
      <c r="N55" s="156"/>
      <c r="O55" s="41" t="str">
        <f t="shared" si="5"/>
        <v/>
      </c>
      <c r="P55" s="42" t="str">
        <f t="shared" si="1"/>
        <v/>
      </c>
      <c r="Q55" s="135">
        <f t="shared" si="6"/>
        <v>0</v>
      </c>
      <c r="R55" s="43"/>
      <c r="S55" s="44" t="str">
        <f t="shared" si="10"/>
        <v/>
      </c>
    </row>
    <row r="56" spans="1:19" ht="15" customHeight="1" x14ac:dyDescent="0.2">
      <c r="A56" s="109"/>
      <c r="B56" s="148"/>
      <c r="C56" s="149"/>
      <c r="D56" s="39" t="str">
        <f t="shared" si="7"/>
        <v/>
      </c>
      <c r="E56" s="157" t="str">
        <f t="shared" si="8"/>
        <v/>
      </c>
      <c r="F56" s="157"/>
      <c r="G56" s="157"/>
      <c r="H56" s="157"/>
      <c r="I56" s="39" t="str">
        <f t="shared" si="9"/>
        <v/>
      </c>
      <c r="J56" s="40" t="str">
        <f>IF(D56="","",VLOOKUP(D56,CATALOGO!$B$2:$E$348,4,FALSE))</f>
        <v/>
      </c>
      <c r="K56" s="155"/>
      <c r="L56" s="156"/>
      <c r="M56" s="155"/>
      <c r="N56" s="156"/>
      <c r="O56" s="41" t="str">
        <f t="shared" si="5"/>
        <v/>
      </c>
      <c r="P56" s="42" t="str">
        <f t="shared" si="1"/>
        <v/>
      </c>
      <c r="Q56" s="135">
        <f t="shared" si="6"/>
        <v>0</v>
      </c>
      <c r="R56" s="43"/>
      <c r="S56" s="44" t="str">
        <f t="shared" si="10"/>
        <v/>
      </c>
    </row>
    <row r="57" spans="1:19" ht="15" customHeight="1" x14ac:dyDescent="0.2">
      <c r="A57" s="109"/>
      <c r="B57" s="148"/>
      <c r="C57" s="149"/>
      <c r="D57" s="39" t="str">
        <f t="shared" si="7"/>
        <v/>
      </c>
      <c r="E57" s="157" t="str">
        <f t="shared" si="8"/>
        <v/>
      </c>
      <c r="F57" s="157"/>
      <c r="G57" s="157"/>
      <c r="H57" s="157"/>
      <c r="I57" s="39" t="str">
        <f t="shared" si="9"/>
        <v/>
      </c>
      <c r="J57" s="40" t="str">
        <f>IF(D57="","",VLOOKUP(D57,CATALOGO!$B$2:$E$348,4,FALSE))</f>
        <v/>
      </c>
      <c r="K57" s="155"/>
      <c r="L57" s="156"/>
      <c r="M57" s="155"/>
      <c r="N57" s="156"/>
      <c r="O57" s="41" t="str">
        <f t="shared" si="5"/>
        <v/>
      </c>
      <c r="P57" s="42" t="str">
        <f t="shared" si="1"/>
        <v/>
      </c>
      <c r="Q57" s="135">
        <f t="shared" si="6"/>
        <v>0</v>
      </c>
      <c r="R57" s="43"/>
      <c r="S57" s="44" t="str">
        <f t="shared" si="10"/>
        <v/>
      </c>
    </row>
    <row r="58" spans="1:19" ht="15" customHeight="1" x14ac:dyDescent="0.2">
      <c r="A58" s="109"/>
      <c r="B58" s="148"/>
      <c r="C58" s="149"/>
      <c r="D58" s="39" t="str">
        <f t="shared" si="7"/>
        <v/>
      </c>
      <c r="E58" s="157" t="str">
        <f t="shared" si="8"/>
        <v/>
      </c>
      <c r="F58" s="157"/>
      <c r="G58" s="157"/>
      <c r="H58" s="157"/>
      <c r="I58" s="39" t="str">
        <f t="shared" si="9"/>
        <v/>
      </c>
      <c r="J58" s="40" t="str">
        <f>IF(D58="","",VLOOKUP(D58,CATALOGO!$B$2:$E$348,4,FALSE))</f>
        <v/>
      </c>
      <c r="K58" s="155"/>
      <c r="L58" s="156"/>
      <c r="M58" s="155"/>
      <c r="N58" s="156"/>
      <c r="O58" s="41" t="str">
        <f t="shared" si="5"/>
        <v/>
      </c>
      <c r="P58" s="42" t="str">
        <f t="shared" si="1"/>
        <v/>
      </c>
      <c r="Q58" s="135">
        <f t="shared" si="6"/>
        <v>0</v>
      </c>
      <c r="R58" s="43"/>
      <c r="S58" s="44" t="str">
        <f t="shared" si="10"/>
        <v/>
      </c>
    </row>
    <row r="59" spans="1:19" ht="15" customHeight="1" x14ac:dyDescent="0.2">
      <c r="A59" s="109"/>
      <c r="B59" s="148"/>
      <c r="C59" s="149"/>
      <c r="D59" s="39" t="str">
        <f t="shared" si="7"/>
        <v/>
      </c>
      <c r="E59" s="157" t="str">
        <f t="shared" si="8"/>
        <v/>
      </c>
      <c r="F59" s="157"/>
      <c r="G59" s="157"/>
      <c r="H59" s="157"/>
      <c r="I59" s="39" t="str">
        <f t="shared" si="9"/>
        <v/>
      </c>
      <c r="J59" s="40" t="str">
        <f>IF(D59="","",VLOOKUP(D59,CATALOGO!$B$2:$E$348,4,FALSE))</f>
        <v/>
      </c>
      <c r="K59" s="155"/>
      <c r="L59" s="156"/>
      <c r="M59" s="155"/>
      <c r="N59" s="156"/>
      <c r="O59" s="41" t="str">
        <f t="shared" si="5"/>
        <v/>
      </c>
      <c r="P59" s="42" t="str">
        <f t="shared" si="1"/>
        <v/>
      </c>
      <c r="Q59" s="135">
        <f t="shared" si="6"/>
        <v>0</v>
      </c>
      <c r="R59" s="43"/>
      <c r="S59" s="44" t="str">
        <f t="shared" si="10"/>
        <v/>
      </c>
    </row>
    <row r="60" spans="1:19" ht="15" customHeight="1" x14ac:dyDescent="0.2">
      <c r="A60" s="109"/>
      <c r="B60" s="148"/>
      <c r="C60" s="149"/>
      <c r="D60" s="39" t="str">
        <f t="shared" si="7"/>
        <v/>
      </c>
      <c r="E60" s="157" t="str">
        <f t="shared" si="8"/>
        <v/>
      </c>
      <c r="F60" s="157"/>
      <c r="G60" s="157"/>
      <c r="H60" s="157"/>
      <c r="I60" s="39" t="str">
        <f t="shared" si="9"/>
        <v/>
      </c>
      <c r="J60" s="40" t="str">
        <f>IF(D60="","",VLOOKUP(D60,CATALOGO!$B$2:$E$348,4,FALSE))</f>
        <v/>
      </c>
      <c r="K60" s="155"/>
      <c r="L60" s="156"/>
      <c r="M60" s="155"/>
      <c r="N60" s="156"/>
      <c r="O60" s="41" t="str">
        <f t="shared" si="5"/>
        <v/>
      </c>
      <c r="P60" s="42" t="str">
        <f t="shared" si="1"/>
        <v/>
      </c>
      <c r="Q60" s="135">
        <f t="shared" si="6"/>
        <v>0</v>
      </c>
      <c r="R60" s="43"/>
      <c r="S60" s="44" t="str">
        <f t="shared" si="10"/>
        <v/>
      </c>
    </row>
    <row r="61" spans="1:19" ht="15" customHeight="1" x14ac:dyDescent="0.2">
      <c r="A61" s="109"/>
      <c r="B61" s="148"/>
      <c r="C61" s="149"/>
      <c r="D61" s="39" t="str">
        <f t="shared" si="7"/>
        <v/>
      </c>
      <c r="E61" s="157" t="str">
        <f t="shared" si="8"/>
        <v/>
      </c>
      <c r="F61" s="157"/>
      <c r="G61" s="157"/>
      <c r="H61" s="157"/>
      <c r="I61" s="39" t="str">
        <f t="shared" si="9"/>
        <v/>
      </c>
      <c r="J61" s="40" t="str">
        <f>IF(D61="","",VLOOKUP(D61,CATALOGO!$B$2:$E$348,4,FALSE))</f>
        <v/>
      </c>
      <c r="K61" s="155"/>
      <c r="L61" s="156"/>
      <c r="M61" s="155"/>
      <c r="N61" s="156"/>
      <c r="O61" s="41" t="str">
        <f t="shared" si="5"/>
        <v/>
      </c>
      <c r="P61" s="42" t="str">
        <f t="shared" si="1"/>
        <v/>
      </c>
      <c r="Q61" s="135">
        <f t="shared" si="6"/>
        <v>0</v>
      </c>
      <c r="R61" s="43"/>
      <c r="S61" s="44" t="str">
        <f t="shared" si="10"/>
        <v/>
      </c>
    </row>
    <row r="62" spans="1:19" ht="15" customHeight="1" x14ac:dyDescent="0.2">
      <c r="A62" s="109"/>
      <c r="B62" s="148"/>
      <c r="C62" s="149"/>
      <c r="D62" s="39" t="str">
        <f t="shared" si="7"/>
        <v/>
      </c>
      <c r="E62" s="157" t="str">
        <f t="shared" si="8"/>
        <v/>
      </c>
      <c r="F62" s="157"/>
      <c r="G62" s="157"/>
      <c r="H62" s="157"/>
      <c r="I62" s="39" t="str">
        <f t="shared" si="9"/>
        <v/>
      </c>
      <c r="J62" s="40" t="str">
        <f>IF(D62="","",VLOOKUP(D62,CATALOGO!$B$2:$E$348,4,FALSE))</f>
        <v/>
      </c>
      <c r="K62" s="155"/>
      <c r="L62" s="156"/>
      <c r="M62" s="155"/>
      <c r="N62" s="156"/>
      <c r="O62" s="41" t="str">
        <f t="shared" si="5"/>
        <v/>
      </c>
      <c r="P62" s="42" t="str">
        <f t="shared" si="1"/>
        <v/>
      </c>
      <c r="Q62" s="135">
        <f t="shared" si="6"/>
        <v>0</v>
      </c>
      <c r="R62" s="43"/>
      <c r="S62" s="44" t="str">
        <f t="shared" si="10"/>
        <v/>
      </c>
    </row>
    <row r="63" spans="1:19" ht="14.45" customHeight="1" x14ac:dyDescent="0.2">
      <c r="A63" s="109"/>
      <c r="B63" s="148"/>
      <c r="C63" s="149"/>
      <c r="D63" s="39" t="str">
        <f t="shared" si="7"/>
        <v/>
      </c>
      <c r="E63" s="157" t="str">
        <f t="shared" si="8"/>
        <v/>
      </c>
      <c r="F63" s="157"/>
      <c r="G63" s="157"/>
      <c r="H63" s="157"/>
      <c r="I63" s="39" t="str">
        <f t="shared" si="9"/>
        <v/>
      </c>
      <c r="J63" s="40" t="str">
        <f>IF(D63="","",VLOOKUP(D63,CATALOGO!$B$2:$E$348,4,FALSE))</f>
        <v/>
      </c>
      <c r="K63" s="155"/>
      <c r="L63" s="156"/>
      <c r="M63" s="155"/>
      <c r="N63" s="156"/>
      <c r="O63" s="41" t="str">
        <f t="shared" si="5"/>
        <v/>
      </c>
      <c r="P63" s="42" t="str">
        <f t="shared" si="1"/>
        <v/>
      </c>
      <c r="Q63" s="135">
        <f t="shared" si="6"/>
        <v>0</v>
      </c>
      <c r="R63" s="43"/>
      <c r="S63" s="44" t="str">
        <f t="shared" si="10"/>
        <v/>
      </c>
    </row>
    <row r="64" spans="1:19" ht="14.45" customHeight="1" x14ac:dyDescent="0.2">
      <c r="A64" s="109"/>
      <c r="B64" s="148"/>
      <c r="C64" s="149"/>
      <c r="D64" s="39" t="str">
        <f t="shared" si="7"/>
        <v/>
      </c>
      <c r="E64" s="157" t="str">
        <f t="shared" si="8"/>
        <v/>
      </c>
      <c r="F64" s="157"/>
      <c r="G64" s="157"/>
      <c r="H64" s="157"/>
      <c r="I64" s="39" t="str">
        <f t="shared" si="9"/>
        <v/>
      </c>
      <c r="J64" s="40" t="str">
        <f>IF(D64="","",VLOOKUP(D64,CATALOGO!$B$2:$E$348,4,FALSE))</f>
        <v/>
      </c>
      <c r="K64" s="155"/>
      <c r="L64" s="156"/>
      <c r="M64" s="155"/>
      <c r="N64" s="156"/>
      <c r="O64" s="41" t="str">
        <f t="shared" si="5"/>
        <v/>
      </c>
      <c r="P64" s="42" t="str">
        <f t="shared" si="1"/>
        <v/>
      </c>
      <c r="Q64" s="135">
        <f t="shared" si="6"/>
        <v>0</v>
      </c>
      <c r="R64" s="43"/>
      <c r="S64" s="44" t="str">
        <f t="shared" si="10"/>
        <v/>
      </c>
    </row>
    <row r="65" spans="1:19" ht="14.45" customHeight="1" x14ac:dyDescent="0.2">
      <c r="A65" s="109"/>
      <c r="B65" s="148"/>
      <c r="C65" s="149"/>
      <c r="D65" s="39" t="str">
        <f t="shared" si="7"/>
        <v/>
      </c>
      <c r="E65" s="157" t="str">
        <f t="shared" si="8"/>
        <v/>
      </c>
      <c r="F65" s="157"/>
      <c r="G65" s="157"/>
      <c r="H65" s="157"/>
      <c r="I65" s="39" t="str">
        <f t="shared" si="9"/>
        <v/>
      </c>
      <c r="J65" s="40" t="str">
        <f>IF(D65="","",VLOOKUP(D65,CATALOGO!$B$2:$E$348,4,FALSE))</f>
        <v/>
      </c>
      <c r="K65" s="155"/>
      <c r="L65" s="156"/>
      <c r="M65" s="155"/>
      <c r="N65" s="156"/>
      <c r="O65" s="41" t="str">
        <f t="shared" si="5"/>
        <v/>
      </c>
      <c r="P65" s="42" t="str">
        <f t="shared" si="1"/>
        <v/>
      </c>
      <c r="Q65" s="135">
        <f t="shared" si="6"/>
        <v>0</v>
      </c>
      <c r="R65" s="43"/>
      <c r="S65" s="44" t="str">
        <f t="shared" si="10"/>
        <v/>
      </c>
    </row>
    <row r="66" spans="1:19" ht="14.45" customHeight="1" x14ac:dyDescent="0.2">
      <c r="A66" s="109"/>
      <c r="B66" s="148"/>
      <c r="C66" s="149"/>
      <c r="D66" s="39" t="str">
        <f t="shared" si="7"/>
        <v/>
      </c>
      <c r="E66" s="157" t="str">
        <f t="shared" si="8"/>
        <v/>
      </c>
      <c r="F66" s="157"/>
      <c r="G66" s="157"/>
      <c r="H66" s="157"/>
      <c r="I66" s="39" t="str">
        <f t="shared" si="9"/>
        <v/>
      </c>
      <c r="J66" s="40" t="str">
        <f>IF(D66="","",VLOOKUP(D66,CATALOGO!$B$2:$E$348,4,FALSE))</f>
        <v/>
      </c>
      <c r="K66" s="155"/>
      <c r="L66" s="156"/>
      <c r="M66" s="155"/>
      <c r="N66" s="156"/>
      <c r="O66" s="41" t="str">
        <f t="shared" si="5"/>
        <v/>
      </c>
      <c r="P66" s="42" t="str">
        <f t="shared" si="1"/>
        <v/>
      </c>
      <c r="Q66" s="135">
        <f t="shared" si="6"/>
        <v>0</v>
      </c>
      <c r="R66" s="43"/>
      <c r="S66" s="44" t="str">
        <f t="shared" si="10"/>
        <v/>
      </c>
    </row>
    <row r="67" spans="1:19" ht="14.45" customHeight="1" x14ac:dyDescent="0.2">
      <c r="A67" s="109"/>
      <c r="B67" s="148"/>
      <c r="C67" s="149"/>
      <c r="D67" s="39" t="str">
        <f t="shared" si="7"/>
        <v/>
      </c>
      <c r="E67" s="157" t="str">
        <f t="shared" si="8"/>
        <v/>
      </c>
      <c r="F67" s="157"/>
      <c r="G67" s="157"/>
      <c r="H67" s="157"/>
      <c r="I67" s="39" t="str">
        <f t="shared" si="9"/>
        <v/>
      </c>
      <c r="J67" s="40" t="str">
        <f>IF(D67="","",VLOOKUP(D67,CATALOGO!$B$2:$E$348,4,FALSE))</f>
        <v/>
      </c>
      <c r="K67" s="155"/>
      <c r="L67" s="156"/>
      <c r="M67" s="155"/>
      <c r="N67" s="156"/>
      <c r="O67" s="41" t="str">
        <f t="shared" si="5"/>
        <v/>
      </c>
      <c r="P67" s="42" t="str">
        <f t="shared" si="1"/>
        <v/>
      </c>
      <c r="Q67" s="135">
        <f t="shared" si="6"/>
        <v>0</v>
      </c>
      <c r="R67" s="43"/>
      <c r="S67" s="44" t="str">
        <f t="shared" si="10"/>
        <v/>
      </c>
    </row>
    <row r="68" spans="1:19" ht="14.45" customHeight="1" x14ac:dyDescent="0.2">
      <c r="A68" s="109"/>
      <c r="B68" s="148"/>
      <c r="C68" s="149"/>
      <c r="D68" s="39" t="str">
        <f t="shared" si="7"/>
        <v/>
      </c>
      <c r="E68" s="157" t="str">
        <f t="shared" si="8"/>
        <v/>
      </c>
      <c r="F68" s="157"/>
      <c r="G68" s="157"/>
      <c r="H68" s="157"/>
      <c r="I68" s="39" t="str">
        <f t="shared" si="9"/>
        <v/>
      </c>
      <c r="J68" s="40" t="str">
        <f>IF(D68="","",VLOOKUP(D68,CATALOGO!$B$2:$E$348,4,FALSE))</f>
        <v/>
      </c>
      <c r="K68" s="155"/>
      <c r="L68" s="156"/>
      <c r="M68" s="155"/>
      <c r="N68" s="156"/>
      <c r="O68" s="41" t="str">
        <f t="shared" si="5"/>
        <v/>
      </c>
      <c r="P68" s="42" t="str">
        <f t="shared" si="1"/>
        <v/>
      </c>
      <c r="Q68" s="135">
        <f t="shared" si="6"/>
        <v>0</v>
      </c>
      <c r="R68" s="43"/>
      <c r="S68" s="44" t="str">
        <f t="shared" si="10"/>
        <v/>
      </c>
    </row>
    <row r="69" spans="1:19" ht="14.45" customHeight="1" x14ac:dyDescent="0.2">
      <c r="A69" s="109"/>
      <c r="B69" s="148"/>
      <c r="C69" s="149"/>
      <c r="D69" s="39" t="str">
        <f t="shared" si="7"/>
        <v/>
      </c>
      <c r="E69" s="157" t="str">
        <f t="shared" si="8"/>
        <v/>
      </c>
      <c r="F69" s="157"/>
      <c r="G69" s="157"/>
      <c r="H69" s="157"/>
      <c r="I69" s="39" t="str">
        <f t="shared" si="9"/>
        <v/>
      </c>
      <c r="J69" s="40" t="str">
        <f>IF(D69="","",VLOOKUP(D69,CATALOGO!$B$2:$E$348,4,FALSE))</f>
        <v/>
      </c>
      <c r="K69" s="155"/>
      <c r="L69" s="156"/>
      <c r="M69" s="155"/>
      <c r="N69" s="156"/>
      <c r="O69" s="41" t="str">
        <f t="shared" si="5"/>
        <v/>
      </c>
      <c r="P69" s="42" t="str">
        <f t="shared" si="1"/>
        <v/>
      </c>
      <c r="Q69" s="135">
        <f t="shared" si="6"/>
        <v>0</v>
      </c>
      <c r="R69" s="43"/>
      <c r="S69" s="44"/>
    </row>
    <row r="70" spans="1:19" ht="14.45" customHeight="1" x14ac:dyDescent="0.2">
      <c r="A70" s="109"/>
      <c r="B70" s="148"/>
      <c r="C70" s="149"/>
      <c r="D70" s="39" t="str">
        <f t="shared" si="7"/>
        <v/>
      </c>
      <c r="E70" s="157" t="str">
        <f t="shared" si="8"/>
        <v/>
      </c>
      <c r="F70" s="157"/>
      <c r="G70" s="157"/>
      <c r="H70" s="157"/>
      <c r="I70" s="39" t="str">
        <f t="shared" si="9"/>
        <v/>
      </c>
      <c r="J70" s="40" t="str">
        <f>IF(D70="","",VLOOKUP(D70,CATALOGO!$B$2:$E$348,4,FALSE))</f>
        <v/>
      </c>
      <c r="K70" s="155"/>
      <c r="L70" s="156"/>
      <c r="M70" s="155"/>
      <c r="N70" s="156"/>
      <c r="O70" s="41" t="str">
        <f t="shared" si="5"/>
        <v/>
      </c>
      <c r="P70" s="42" t="str">
        <f t="shared" si="1"/>
        <v/>
      </c>
      <c r="Q70" s="135">
        <f t="shared" si="6"/>
        <v>0</v>
      </c>
      <c r="R70" s="43"/>
      <c r="S70" s="44" t="str">
        <f>IF(A70="","",VLOOKUP(A70,CATALOGO,6,FALSE))</f>
        <v/>
      </c>
    </row>
    <row r="71" spans="1:19" ht="14.45" customHeight="1" x14ac:dyDescent="0.2">
      <c r="A71" s="109"/>
      <c r="B71" s="148"/>
      <c r="C71" s="149"/>
      <c r="D71" s="39" t="str">
        <f t="shared" si="7"/>
        <v/>
      </c>
      <c r="E71" s="157" t="str">
        <f t="shared" si="8"/>
        <v/>
      </c>
      <c r="F71" s="157"/>
      <c r="G71" s="157"/>
      <c r="H71" s="157"/>
      <c r="I71" s="39" t="str">
        <f t="shared" si="9"/>
        <v/>
      </c>
      <c r="J71" s="40" t="str">
        <f>IF(D71="","",VLOOKUP(D71,CATALOGO!$B$2:$E$348,4,FALSE))</f>
        <v/>
      </c>
      <c r="K71" s="155"/>
      <c r="L71" s="156"/>
      <c r="M71" s="155"/>
      <c r="N71" s="156"/>
      <c r="O71" s="41" t="str">
        <f t="shared" si="5"/>
        <v/>
      </c>
      <c r="P71" s="42" t="str">
        <f t="shared" si="1"/>
        <v/>
      </c>
      <c r="Q71" s="135">
        <f t="shared" si="6"/>
        <v>0</v>
      </c>
      <c r="R71" s="43"/>
      <c r="S71" s="44" t="str">
        <f>IF(A71="","",VLOOKUP(A71,CATALOGO,6,FALSE))</f>
        <v/>
      </c>
    </row>
    <row r="72" spans="1:19" ht="14.45" customHeight="1" x14ac:dyDescent="0.2">
      <c r="A72" s="109"/>
      <c r="B72" s="148"/>
      <c r="C72" s="149"/>
      <c r="D72" s="39" t="str">
        <f t="shared" si="7"/>
        <v/>
      </c>
      <c r="E72" s="157" t="str">
        <f t="shared" si="8"/>
        <v/>
      </c>
      <c r="F72" s="157"/>
      <c r="G72" s="157"/>
      <c r="H72" s="157"/>
      <c r="I72" s="39" t="str">
        <f t="shared" si="9"/>
        <v/>
      </c>
      <c r="J72" s="40" t="str">
        <f>IF(D72="","",VLOOKUP(D72,CATALOGO!$B$2:$E$348,4,FALSE))</f>
        <v/>
      </c>
      <c r="K72" s="155"/>
      <c r="L72" s="156"/>
      <c r="M72" s="155"/>
      <c r="N72" s="156"/>
      <c r="O72" s="41" t="str">
        <f t="shared" si="5"/>
        <v/>
      </c>
      <c r="P72" s="42" t="str">
        <f t="shared" si="1"/>
        <v/>
      </c>
      <c r="Q72" s="135">
        <f t="shared" si="6"/>
        <v>0</v>
      </c>
      <c r="R72" s="43"/>
    </row>
    <row r="73" spans="1:19" ht="14.45" customHeight="1" x14ac:dyDescent="0.2">
      <c r="A73" s="109"/>
      <c r="B73" s="148"/>
      <c r="C73" s="149"/>
      <c r="D73" s="39" t="str">
        <f t="shared" si="7"/>
        <v/>
      </c>
      <c r="E73" s="157" t="str">
        <f t="shared" si="8"/>
        <v/>
      </c>
      <c r="F73" s="157"/>
      <c r="G73" s="157"/>
      <c r="H73" s="157"/>
      <c r="I73" s="39" t="str">
        <f t="shared" si="9"/>
        <v/>
      </c>
      <c r="J73" s="40" t="str">
        <f>IF(D73="","",VLOOKUP(D73,CATALOGO!$B$2:$E$348,4,FALSE))</f>
        <v/>
      </c>
      <c r="K73" s="155"/>
      <c r="L73" s="156"/>
      <c r="M73" s="155"/>
      <c r="N73" s="156"/>
      <c r="O73" s="41" t="str">
        <f t="shared" si="5"/>
        <v/>
      </c>
      <c r="P73" s="42" t="str">
        <f t="shared" si="1"/>
        <v/>
      </c>
      <c r="Q73" s="135">
        <f t="shared" si="6"/>
        <v>0</v>
      </c>
      <c r="R73" s="43"/>
    </row>
    <row r="74" spans="1:19" ht="14.45" customHeight="1" x14ac:dyDescent="0.2">
      <c r="A74" s="109"/>
      <c r="B74" s="148"/>
      <c r="C74" s="149"/>
      <c r="D74" s="39" t="str">
        <f t="shared" si="7"/>
        <v/>
      </c>
      <c r="E74" s="157" t="str">
        <f t="shared" si="8"/>
        <v/>
      </c>
      <c r="F74" s="157"/>
      <c r="G74" s="157"/>
      <c r="H74" s="157"/>
      <c r="I74" s="39" t="str">
        <f t="shared" si="9"/>
        <v/>
      </c>
      <c r="J74" s="40" t="str">
        <f>IF(D74="","",VLOOKUP(D74,CATALOGO!$B$2:$E$348,4,FALSE))</f>
        <v/>
      </c>
      <c r="K74" s="155"/>
      <c r="L74" s="156"/>
      <c r="M74" s="155"/>
      <c r="N74" s="156"/>
      <c r="O74" s="41" t="str">
        <f t="shared" si="5"/>
        <v/>
      </c>
      <c r="P74" s="42" t="str">
        <f t="shared" si="1"/>
        <v/>
      </c>
      <c r="Q74" s="135">
        <f t="shared" si="6"/>
        <v>0</v>
      </c>
      <c r="R74" s="43"/>
    </row>
    <row r="75" spans="1:19" ht="14.45" customHeight="1" x14ac:dyDescent="0.2">
      <c r="A75" s="109"/>
      <c r="B75" s="148"/>
      <c r="C75" s="149"/>
      <c r="D75" s="39" t="str">
        <f t="shared" ref="D75:D81" si="11">IF(A75="","",VLOOKUP(A75,CATALOGO,2,FALSE))</f>
        <v/>
      </c>
      <c r="E75" s="157" t="str">
        <f t="shared" ref="E75:E81" si="12">IF(A75="","",VLOOKUP(A75,CATALOGO,3,FALSE))</f>
        <v/>
      </c>
      <c r="F75" s="157"/>
      <c r="G75" s="157"/>
      <c r="H75" s="157"/>
      <c r="I75" s="39" t="str">
        <f t="shared" ref="I75:I81" si="13">IF(A75="","",VLOOKUP(A75,CATALOGO,4,FALSE))</f>
        <v/>
      </c>
      <c r="J75" s="40" t="str">
        <f>IF(D75="","",VLOOKUP(D75,CATALOGO!$B$2:$E$348,4,FALSE))</f>
        <v/>
      </c>
      <c r="K75" s="155"/>
      <c r="L75" s="156"/>
      <c r="M75" s="155"/>
      <c r="N75" s="156"/>
      <c r="O75" s="41" t="str">
        <f t="shared" si="5"/>
        <v/>
      </c>
      <c r="P75" s="42" t="str">
        <f t="shared" ref="P75:P81" si="14">IF(J75="","",(J75*O75))</f>
        <v/>
      </c>
      <c r="Q75" s="135">
        <f t="shared" si="6"/>
        <v>0</v>
      </c>
      <c r="R75" s="43"/>
    </row>
    <row r="76" spans="1:19" ht="14.45" customHeight="1" x14ac:dyDescent="0.2">
      <c r="A76" s="109"/>
      <c r="B76" s="148"/>
      <c r="C76" s="149"/>
      <c r="D76" s="39" t="str">
        <f t="shared" si="11"/>
        <v/>
      </c>
      <c r="E76" s="157" t="str">
        <f t="shared" si="12"/>
        <v/>
      </c>
      <c r="F76" s="157"/>
      <c r="G76" s="157"/>
      <c r="H76" s="157"/>
      <c r="I76" s="39" t="str">
        <f t="shared" si="13"/>
        <v/>
      </c>
      <c r="J76" s="40" t="str">
        <f>IF(D76="","",VLOOKUP(D76,CATALOGO!$B$2:$E$348,4,FALSE))</f>
        <v/>
      </c>
      <c r="K76" s="155"/>
      <c r="L76" s="156"/>
      <c r="M76" s="155"/>
      <c r="N76" s="156"/>
      <c r="O76" s="41" t="str">
        <f t="shared" ref="O76:O81" si="15">IF(A76="","",(L76+M76+N76+K76))</f>
        <v/>
      </c>
      <c r="P76" s="42" t="str">
        <f t="shared" si="14"/>
        <v/>
      </c>
      <c r="Q76" s="135">
        <f t="shared" ref="Q76:Q81" si="16">+E$4</f>
        <v>0</v>
      </c>
      <c r="R76" s="43"/>
    </row>
    <row r="77" spans="1:19" ht="14.45" customHeight="1" x14ac:dyDescent="0.2">
      <c r="A77" s="109"/>
      <c r="B77" s="148"/>
      <c r="C77" s="149"/>
      <c r="D77" s="39" t="str">
        <f t="shared" si="11"/>
        <v/>
      </c>
      <c r="E77" s="157" t="str">
        <f t="shared" si="12"/>
        <v/>
      </c>
      <c r="F77" s="157"/>
      <c r="G77" s="157"/>
      <c r="H77" s="157"/>
      <c r="I77" s="39" t="str">
        <f t="shared" si="13"/>
        <v/>
      </c>
      <c r="J77" s="40" t="str">
        <f>IF(D77="","",VLOOKUP(D77,CATALOGO!$B$2:$E$348,4,FALSE))</f>
        <v/>
      </c>
      <c r="K77" s="155"/>
      <c r="L77" s="156"/>
      <c r="M77" s="155"/>
      <c r="N77" s="156"/>
      <c r="O77" s="41" t="str">
        <f t="shared" si="15"/>
        <v/>
      </c>
      <c r="P77" s="42" t="str">
        <f t="shared" si="14"/>
        <v/>
      </c>
      <c r="Q77" s="135">
        <f t="shared" si="16"/>
        <v>0</v>
      </c>
      <c r="R77" s="43"/>
    </row>
    <row r="78" spans="1:19" ht="14.45" customHeight="1" x14ac:dyDescent="0.2">
      <c r="A78" s="109"/>
      <c r="B78" s="148"/>
      <c r="C78" s="149"/>
      <c r="D78" s="39" t="str">
        <f t="shared" si="11"/>
        <v/>
      </c>
      <c r="E78" s="157" t="str">
        <f t="shared" si="12"/>
        <v/>
      </c>
      <c r="F78" s="157"/>
      <c r="G78" s="157"/>
      <c r="H78" s="157"/>
      <c r="I78" s="39" t="str">
        <f t="shared" si="13"/>
        <v/>
      </c>
      <c r="J78" s="40" t="str">
        <f>IF(D78="","",VLOOKUP(D78,CATALOGO!$B$2:$E$348,4,FALSE))</f>
        <v/>
      </c>
      <c r="K78" s="155"/>
      <c r="L78" s="156"/>
      <c r="M78" s="155"/>
      <c r="N78" s="156"/>
      <c r="O78" s="41" t="str">
        <f t="shared" si="15"/>
        <v/>
      </c>
      <c r="P78" s="42" t="str">
        <f t="shared" si="14"/>
        <v/>
      </c>
      <c r="Q78" s="135">
        <f t="shared" si="16"/>
        <v>0</v>
      </c>
      <c r="R78" s="43"/>
    </row>
    <row r="79" spans="1:19" ht="14.45" customHeight="1" x14ac:dyDescent="0.2">
      <c r="A79" s="109"/>
      <c r="B79" s="148"/>
      <c r="C79" s="149"/>
      <c r="D79" s="39" t="str">
        <f t="shared" si="11"/>
        <v/>
      </c>
      <c r="E79" s="157" t="str">
        <f t="shared" si="12"/>
        <v/>
      </c>
      <c r="F79" s="157"/>
      <c r="G79" s="157"/>
      <c r="H79" s="157"/>
      <c r="I79" s="39" t="str">
        <f t="shared" si="13"/>
        <v/>
      </c>
      <c r="J79" s="40" t="str">
        <f>IF(D79="","",VLOOKUP(D79,CATALOGO!$B$2:$E$348,4,FALSE))</f>
        <v/>
      </c>
      <c r="K79" s="155"/>
      <c r="L79" s="156"/>
      <c r="M79" s="155"/>
      <c r="N79" s="156"/>
      <c r="O79" s="41" t="str">
        <f t="shared" si="15"/>
        <v/>
      </c>
      <c r="P79" s="42" t="str">
        <f t="shared" si="14"/>
        <v/>
      </c>
      <c r="Q79" s="135">
        <f t="shared" si="16"/>
        <v>0</v>
      </c>
      <c r="R79" s="43"/>
    </row>
    <row r="80" spans="1:19" ht="14.45" customHeight="1" x14ac:dyDescent="0.25">
      <c r="A80" s="110"/>
      <c r="B80" s="148"/>
      <c r="C80" s="149"/>
      <c r="D80" s="39" t="str">
        <f t="shared" si="11"/>
        <v/>
      </c>
      <c r="E80" s="157" t="str">
        <f t="shared" si="12"/>
        <v/>
      </c>
      <c r="F80" s="157"/>
      <c r="G80" s="157"/>
      <c r="H80" s="157"/>
      <c r="I80" s="39" t="str">
        <f t="shared" si="13"/>
        <v/>
      </c>
      <c r="J80" s="40" t="str">
        <f>IF(D80="","",VLOOKUP(D80,CATALOGO!$B$2:$E$348,4,FALSE))</f>
        <v/>
      </c>
      <c r="K80" s="155"/>
      <c r="L80" s="156"/>
      <c r="M80" s="155"/>
      <c r="N80" s="156"/>
      <c r="O80" s="41" t="str">
        <f t="shared" si="15"/>
        <v/>
      </c>
      <c r="P80" s="42" t="str">
        <f t="shared" si="14"/>
        <v/>
      </c>
      <c r="Q80" s="135">
        <f t="shared" si="16"/>
        <v>0</v>
      </c>
      <c r="R80" s="46"/>
    </row>
    <row r="81" spans="1:18" ht="14.45" customHeight="1" x14ac:dyDescent="0.2">
      <c r="A81" s="111"/>
      <c r="B81" s="148"/>
      <c r="C81" s="149"/>
      <c r="D81" s="39" t="str">
        <f t="shared" si="11"/>
        <v/>
      </c>
      <c r="E81" s="157" t="str">
        <f t="shared" si="12"/>
        <v/>
      </c>
      <c r="F81" s="157"/>
      <c r="G81" s="157"/>
      <c r="H81" s="157"/>
      <c r="I81" s="39" t="str">
        <f t="shared" si="13"/>
        <v/>
      </c>
      <c r="J81" s="40" t="str">
        <f>IF(D81="","",VLOOKUP(D81,CATALOGO!$B$2:$E$348,4,FALSE))</f>
        <v/>
      </c>
      <c r="K81" s="155"/>
      <c r="L81" s="156"/>
      <c r="M81" s="155"/>
      <c r="N81" s="156"/>
      <c r="O81" s="41" t="str">
        <f t="shared" si="15"/>
        <v/>
      </c>
      <c r="P81" s="42" t="str">
        <f t="shared" si="14"/>
        <v/>
      </c>
      <c r="Q81" s="135">
        <f t="shared" si="16"/>
        <v>0</v>
      </c>
      <c r="R81" s="46"/>
    </row>
    <row r="82" spans="1:18" x14ac:dyDescent="0.2">
      <c r="P82" s="48">
        <f>SUM(P11:P81)</f>
        <v>0</v>
      </c>
      <c r="Q82" s="48"/>
    </row>
  </sheetData>
  <sheetProtection password="954F" sheet="1" objects="1" scenarios="1"/>
  <dataConsolidate/>
  <mergeCells count="308">
    <mergeCell ref="K34:L34"/>
    <mergeCell ref="K46:L46"/>
    <mergeCell ref="E60:H60"/>
    <mergeCell ref="E61:H61"/>
    <mergeCell ref="E62:H62"/>
    <mergeCell ref="E79:H79"/>
    <mergeCell ref="E68:H68"/>
    <mergeCell ref="E70:H70"/>
    <mergeCell ref="E71:H71"/>
    <mergeCell ref="E63:H63"/>
    <mergeCell ref="E64:H64"/>
    <mergeCell ref="E65:H65"/>
    <mergeCell ref="E66:H66"/>
    <mergeCell ref="E67:H67"/>
    <mergeCell ref="E69:H69"/>
    <mergeCell ref="E72:H72"/>
    <mergeCell ref="E73:H73"/>
    <mergeCell ref="E74:H74"/>
    <mergeCell ref="E75:H75"/>
    <mergeCell ref="E76:H76"/>
    <mergeCell ref="E54:H54"/>
    <mergeCell ref="E55:H55"/>
    <mergeCell ref="E56:H56"/>
    <mergeCell ref="E57:H57"/>
    <mergeCell ref="E58:H58"/>
    <mergeCell ref="E59:H59"/>
    <mergeCell ref="E42:H42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M24:N24"/>
    <mergeCell ref="M25:N25"/>
    <mergeCell ref="M26:N26"/>
    <mergeCell ref="M27:N27"/>
    <mergeCell ref="M28:N28"/>
    <mergeCell ref="M29:N29"/>
    <mergeCell ref="E32:H32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E24:H24"/>
    <mergeCell ref="E25:H25"/>
    <mergeCell ref="E26:H26"/>
    <mergeCell ref="E27:H27"/>
    <mergeCell ref="E28:H28"/>
    <mergeCell ref="E29:H29"/>
    <mergeCell ref="M10:N10"/>
    <mergeCell ref="K11:L11"/>
    <mergeCell ref="M11:N11"/>
    <mergeCell ref="M12:N12"/>
    <mergeCell ref="K13:L13"/>
    <mergeCell ref="M13:N13"/>
    <mergeCell ref="K14:L14"/>
    <mergeCell ref="M14:N14"/>
    <mergeCell ref="E10:H10"/>
    <mergeCell ref="E11:H11"/>
    <mergeCell ref="E12:H12"/>
    <mergeCell ref="E13:H13"/>
    <mergeCell ref="E14:H14"/>
    <mergeCell ref="K10:L10"/>
    <mergeCell ref="K12:L12"/>
    <mergeCell ref="O7:P7"/>
    <mergeCell ref="A7:E7"/>
    <mergeCell ref="E1:M1"/>
    <mergeCell ref="E2:M2"/>
    <mergeCell ref="P1:R1"/>
    <mergeCell ref="N1:O1"/>
    <mergeCell ref="K8:L8"/>
    <mergeCell ref="M4:N4"/>
    <mergeCell ref="M6:N6"/>
    <mergeCell ref="M8:N8"/>
    <mergeCell ref="K4:L4"/>
    <mergeCell ref="K6:L6"/>
    <mergeCell ref="A5:D5"/>
    <mergeCell ref="E6:I6"/>
    <mergeCell ref="H4:I4"/>
    <mergeCell ref="H8:I8"/>
    <mergeCell ref="A4:C4"/>
    <mergeCell ref="N2:O2"/>
    <mergeCell ref="E80:H80"/>
    <mergeCell ref="E81:H81"/>
    <mergeCell ref="E78:H78"/>
    <mergeCell ref="E77:H77"/>
    <mergeCell ref="M15:N15"/>
    <mergeCell ref="K16:L16"/>
    <mergeCell ref="M16:N16"/>
    <mergeCell ref="K17:L17"/>
    <mergeCell ref="E15:H15"/>
    <mergeCell ref="E16:H16"/>
    <mergeCell ref="E17:H17"/>
    <mergeCell ref="K15:L15"/>
    <mergeCell ref="E23:H23"/>
    <mergeCell ref="E19:H19"/>
    <mergeCell ref="E20:H20"/>
    <mergeCell ref="E21:H21"/>
    <mergeCell ref="E22:H22"/>
    <mergeCell ref="K22:L22"/>
    <mergeCell ref="E18:H18"/>
    <mergeCell ref="M22:N22"/>
    <mergeCell ref="K23:L23"/>
    <mergeCell ref="M23:N23"/>
    <mergeCell ref="E30:H30"/>
    <mergeCell ref="E31:H31"/>
    <mergeCell ref="K33:L33"/>
    <mergeCell ref="K35:L35"/>
    <mergeCell ref="K36:L36"/>
    <mergeCell ref="K37:L37"/>
    <mergeCell ref="K38:L38"/>
    <mergeCell ref="K39:L39"/>
    <mergeCell ref="K40:L40"/>
    <mergeCell ref="M17:N17"/>
    <mergeCell ref="K18:L18"/>
    <mergeCell ref="M18:N18"/>
    <mergeCell ref="K19:L19"/>
    <mergeCell ref="M19:N19"/>
    <mergeCell ref="K20:L20"/>
    <mergeCell ref="M20:N20"/>
    <mergeCell ref="K21:L21"/>
    <mergeCell ref="M21:N21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M39:N39"/>
    <mergeCell ref="M40:N40"/>
    <mergeCell ref="K41:L41"/>
    <mergeCell ref="K42:L42"/>
    <mergeCell ref="K43:L43"/>
    <mergeCell ref="K44:L44"/>
    <mergeCell ref="K45:L45"/>
    <mergeCell ref="K47:L47"/>
    <mergeCell ref="M41:N41"/>
    <mergeCell ref="M42:N42"/>
    <mergeCell ref="M43:N43"/>
    <mergeCell ref="M44:N44"/>
    <mergeCell ref="M45:N45"/>
    <mergeCell ref="M46:N46"/>
    <mergeCell ref="M47:N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M48:N48"/>
    <mergeCell ref="M49:N49"/>
    <mergeCell ref="M50:N50"/>
    <mergeCell ref="M51:N51"/>
    <mergeCell ref="M52:N52"/>
    <mergeCell ref="M53:N53"/>
    <mergeCell ref="M54:N54"/>
    <mergeCell ref="M55:N55"/>
    <mergeCell ref="M56:N56"/>
    <mergeCell ref="K57:L57"/>
    <mergeCell ref="K58:L58"/>
    <mergeCell ref="K59:L59"/>
    <mergeCell ref="K60:L60"/>
    <mergeCell ref="M57:N57"/>
    <mergeCell ref="M58:N58"/>
    <mergeCell ref="M59:N59"/>
    <mergeCell ref="M60:N60"/>
    <mergeCell ref="K61:L61"/>
    <mergeCell ref="M61:N61"/>
    <mergeCell ref="K62:L62"/>
    <mergeCell ref="M62:N62"/>
    <mergeCell ref="K63:L63"/>
    <mergeCell ref="M63:N63"/>
    <mergeCell ref="K64:L64"/>
    <mergeCell ref="M64:N64"/>
    <mergeCell ref="K65:L65"/>
    <mergeCell ref="M65:N65"/>
    <mergeCell ref="K66:L66"/>
    <mergeCell ref="M66:N66"/>
    <mergeCell ref="K67:L67"/>
    <mergeCell ref="M67:N67"/>
    <mergeCell ref="K68:L68"/>
    <mergeCell ref="M68:N68"/>
    <mergeCell ref="K69:L69"/>
    <mergeCell ref="M69:N69"/>
    <mergeCell ref="K70:L70"/>
    <mergeCell ref="M70:N70"/>
    <mergeCell ref="K71:L71"/>
    <mergeCell ref="M71:N71"/>
    <mergeCell ref="K72:L72"/>
    <mergeCell ref="M72:N72"/>
    <mergeCell ref="K73:L73"/>
    <mergeCell ref="M73:N73"/>
    <mergeCell ref="K74:L74"/>
    <mergeCell ref="M74:N74"/>
    <mergeCell ref="K75:L75"/>
    <mergeCell ref="M75:N75"/>
    <mergeCell ref="K76:L76"/>
    <mergeCell ref="M76:N76"/>
    <mergeCell ref="M80:N80"/>
    <mergeCell ref="M81:N81"/>
    <mergeCell ref="K78:L78"/>
    <mergeCell ref="M78:N78"/>
    <mergeCell ref="K79:L79"/>
    <mergeCell ref="M79:N79"/>
    <mergeCell ref="K80:L80"/>
    <mergeCell ref="K81:L81"/>
    <mergeCell ref="K77:L77"/>
    <mergeCell ref="M77:N77"/>
    <mergeCell ref="B16:C16"/>
    <mergeCell ref="B17:C17"/>
    <mergeCell ref="B18:C18"/>
    <mergeCell ref="B19:C19"/>
    <mergeCell ref="B20:C20"/>
    <mergeCell ref="B21:C21"/>
    <mergeCell ref="B22:C22"/>
    <mergeCell ref="A6:C6"/>
    <mergeCell ref="A8:C8"/>
    <mergeCell ref="B10:C10"/>
    <mergeCell ref="B11:C11"/>
    <mergeCell ref="B12:C12"/>
    <mergeCell ref="B13:C13"/>
    <mergeCell ref="B14:C14"/>
    <mergeCell ref="B15:C15"/>
    <mergeCell ref="B30:C30"/>
    <mergeCell ref="B31:C31"/>
    <mergeCell ref="B32:C32"/>
    <mergeCell ref="B33:C33"/>
    <mergeCell ref="B34:C34"/>
    <mergeCell ref="B35:C35"/>
    <mergeCell ref="B36:C36"/>
    <mergeCell ref="B37:C37"/>
    <mergeCell ref="B23:C23"/>
    <mergeCell ref="B24:C24"/>
    <mergeCell ref="B25:C25"/>
    <mergeCell ref="B26:C26"/>
    <mergeCell ref="B27:C27"/>
    <mergeCell ref="B28:C28"/>
    <mergeCell ref="B29:C2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8:C78"/>
    <mergeCell ref="B79:C79"/>
    <mergeCell ref="B80:C80"/>
    <mergeCell ref="B81:C81"/>
    <mergeCell ref="B74:C74"/>
    <mergeCell ref="B75:C75"/>
    <mergeCell ref="B76:C76"/>
    <mergeCell ref="B77:C77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</mergeCells>
  <conditionalFormatting sqref="P8:Q8">
    <cfRule type="cellIs" dxfId="8" priority="3" operator="equal">
      <formula>$P$6</formula>
    </cfRule>
    <cfRule type="cellIs" dxfId="7" priority="5" operator="greaterThan">
      <formula>$P$6</formula>
    </cfRule>
    <cfRule type="cellIs" dxfId="6" priority="6" operator="greaterThan">
      <formula>$P$6</formula>
    </cfRule>
    <cfRule type="cellIs" dxfId="5" priority="7" operator="lessThan">
      <formula>$P$6</formula>
    </cfRule>
    <cfRule type="containsText" dxfId="4" priority="11" operator="containsText" text="Verificar">
      <formula>NOT(ISERROR(SEARCH("Verificar",P8)))</formula>
    </cfRule>
  </conditionalFormatting>
  <conditionalFormatting sqref="A11:A12 A14:A81">
    <cfRule type="duplicateValues" dxfId="3" priority="12"/>
    <cfRule type="duplicateValues" dxfId="2" priority="13"/>
  </conditionalFormatting>
  <printOptions horizontalCentered="1" verticalCentered="1"/>
  <pageMargins left="0.19685039370078741" right="0.19685039370078741" top="0.35433070866141736" bottom="0.55118110236220474" header="0.31496062992125984" footer="0.19685039370078741"/>
  <pageSetup paperSize="9" scale="75" fitToHeight="0" orientation="landscape" r:id="rId1"/>
  <headerFooter>
    <oddFooter>&amp;C&amp;8
..........................................................
Firma y Sello - Director (e)(a)                                              &amp;R&amp;"Times New Roman,Cursiva"&amp;8
&amp;D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CommandButton1">
          <controlPr autoLine="0" r:id="rId5">
            <anchor moveWithCells="1">
              <from>
                <xdr:col>3</xdr:col>
                <xdr:colOff>0</xdr:colOff>
                <xdr:row>3</xdr:row>
                <xdr:rowOff>0</xdr:rowOff>
              </from>
              <to>
                <xdr:col>3</xdr:col>
                <xdr:colOff>819150</xdr:colOff>
                <xdr:row>3</xdr:row>
                <xdr:rowOff>295275</xdr:rowOff>
              </to>
            </anchor>
          </controlPr>
        </control>
      </mc:Choice>
      <mc:Fallback>
        <control shapeId="1027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C15"/>
  <sheetViews>
    <sheetView workbookViewId="0">
      <selection sqref="A1:A1048576"/>
    </sheetView>
  </sheetViews>
  <sheetFormatPr baseColWidth="10" defaultRowHeight="15" x14ac:dyDescent="0.25"/>
  <sheetData>
    <row r="1" spans="1:3" x14ac:dyDescent="0.25">
      <c r="A1" s="1" t="s">
        <v>66</v>
      </c>
    </row>
    <row r="2" spans="1:3" x14ac:dyDescent="0.25">
      <c r="A2" s="1" t="s">
        <v>67</v>
      </c>
      <c r="C2">
        <v>5</v>
      </c>
    </row>
    <row r="3" spans="1:3" x14ac:dyDescent="0.25">
      <c r="A3" s="1" t="s">
        <v>68</v>
      </c>
    </row>
    <row r="4" spans="1:3" x14ac:dyDescent="0.25">
      <c r="A4" s="1" t="s">
        <v>69</v>
      </c>
    </row>
    <row r="5" spans="1:3" x14ac:dyDescent="0.25">
      <c r="A5" s="1" t="s">
        <v>70</v>
      </c>
    </row>
    <row r="6" spans="1:3" x14ac:dyDescent="0.25">
      <c r="A6" s="1" t="s">
        <v>71</v>
      </c>
    </row>
    <row r="7" spans="1:3" x14ac:dyDescent="0.25">
      <c r="A7" s="1" t="s">
        <v>72</v>
      </c>
    </row>
    <row r="8" spans="1:3" x14ac:dyDescent="0.25">
      <c r="A8" s="1" t="s">
        <v>73</v>
      </c>
    </row>
    <row r="9" spans="1:3" x14ac:dyDescent="0.25">
      <c r="A9" s="1" t="s">
        <v>74</v>
      </c>
    </row>
    <row r="10" spans="1:3" x14ac:dyDescent="0.25">
      <c r="A10" s="1" t="s">
        <v>75</v>
      </c>
    </row>
    <row r="11" spans="1:3" x14ac:dyDescent="0.25">
      <c r="A11" s="1" t="s">
        <v>76</v>
      </c>
    </row>
    <row r="12" spans="1:3" x14ac:dyDescent="0.25">
      <c r="A12" s="1" t="s">
        <v>77</v>
      </c>
    </row>
    <row r="13" spans="1:3" x14ac:dyDescent="0.25">
      <c r="A13" s="1" t="s">
        <v>78</v>
      </c>
    </row>
    <row r="14" spans="1:3" x14ac:dyDescent="0.25">
      <c r="A14" s="1" t="s">
        <v>79</v>
      </c>
    </row>
    <row r="15" spans="1:3" x14ac:dyDescent="0.25">
      <c r="A15" s="1" t="s">
        <v>80</v>
      </c>
    </row>
  </sheetData>
  <sheetProtection password="CC4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0000"/>
  </sheetPr>
  <dimension ref="B1:L79"/>
  <sheetViews>
    <sheetView view="pageBreakPreview" zoomScale="130" zoomScaleNormal="120" zoomScaleSheetLayoutView="130" zoomScalePageLayoutView="110" workbookViewId="0">
      <selection activeCell="D4" sqref="D4"/>
    </sheetView>
  </sheetViews>
  <sheetFormatPr baseColWidth="10" defaultColWidth="11.42578125" defaultRowHeight="11.25" x14ac:dyDescent="0.2"/>
  <cols>
    <col min="1" max="1" width="2" style="58" customWidth="1"/>
    <col min="2" max="2" width="8" style="57" customWidth="1"/>
    <col min="3" max="3" width="11.28515625" style="58" customWidth="1"/>
    <col min="4" max="4" width="43.28515625" style="58" customWidth="1"/>
    <col min="5" max="5" width="9.140625" style="58" customWidth="1"/>
    <col min="6" max="6" width="9.140625" style="59" customWidth="1"/>
    <col min="7" max="8" width="8.28515625" style="58" customWidth="1"/>
    <col min="9" max="9" width="7.42578125" style="60" customWidth="1"/>
    <col min="10" max="10" width="11.28515625" style="58" customWidth="1"/>
    <col min="11" max="11" width="8.85546875" style="58" customWidth="1"/>
    <col min="12" max="12" width="0" style="58" hidden="1" customWidth="1"/>
    <col min="13" max="16384" width="11.42578125" style="58"/>
  </cols>
  <sheetData>
    <row r="1" spans="2:12" ht="6.75" customHeight="1" x14ac:dyDescent="0.2"/>
    <row r="2" spans="2:12" ht="16.5" x14ac:dyDescent="0.25">
      <c r="C2" s="61"/>
      <c r="D2" s="195" t="s">
        <v>1175</v>
      </c>
      <c r="E2" s="195"/>
      <c r="F2" s="195"/>
      <c r="G2" s="195"/>
      <c r="H2" s="164" t="s">
        <v>53</v>
      </c>
      <c r="I2" s="164"/>
      <c r="J2" s="186" t="s">
        <v>258</v>
      </c>
      <c r="K2" s="186"/>
    </row>
    <row r="3" spans="2:12" ht="14.1" customHeight="1" x14ac:dyDescent="0.25">
      <c r="C3" s="62"/>
      <c r="D3" s="187" t="s">
        <v>2317</v>
      </c>
      <c r="E3" s="187"/>
      <c r="F3" s="187"/>
      <c r="G3" s="187"/>
      <c r="H3" s="62"/>
      <c r="I3" s="62"/>
      <c r="J3" s="62"/>
      <c r="K3" s="62"/>
    </row>
    <row r="4" spans="2:12" ht="1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2:12" ht="18" customHeight="1" x14ac:dyDescent="0.2">
      <c r="B5" s="191" t="s">
        <v>49</v>
      </c>
      <c r="C5" s="192"/>
      <c r="D5" s="193">
        <v>70000</v>
      </c>
      <c r="E5" s="194"/>
      <c r="F5" s="64"/>
      <c r="G5" s="189">
        <v>120</v>
      </c>
      <c r="H5" s="190"/>
      <c r="I5" s="65"/>
      <c r="J5" s="66"/>
      <c r="K5" s="67"/>
    </row>
    <row r="6" spans="2:12" ht="5.0999999999999996" customHeight="1" x14ac:dyDescent="0.2">
      <c r="B6" s="198"/>
      <c r="C6" s="198"/>
      <c r="D6" s="67"/>
      <c r="E6" s="68"/>
      <c r="F6" s="68"/>
      <c r="G6" s="69"/>
      <c r="H6" s="69"/>
      <c r="I6" s="70">
        <v>0</v>
      </c>
      <c r="J6" s="71"/>
      <c r="K6" s="72"/>
    </row>
    <row r="7" spans="2:12" ht="18" customHeight="1" x14ac:dyDescent="0.2">
      <c r="B7" s="191" t="s">
        <v>51</v>
      </c>
      <c r="C7" s="192"/>
      <c r="D7" s="73">
        <v>70020041</v>
      </c>
      <c r="E7" s="74"/>
      <c r="F7" s="75"/>
      <c r="G7" s="189">
        <v>3</v>
      </c>
      <c r="H7" s="190"/>
      <c r="I7" s="76"/>
      <c r="J7" s="77">
        <v>123</v>
      </c>
      <c r="K7" s="78"/>
    </row>
    <row r="8" spans="2:12" ht="5.0999999999999996" customHeight="1" x14ac:dyDescent="0.2">
      <c r="B8" s="199"/>
      <c r="C8" s="199"/>
      <c r="D8" s="199"/>
      <c r="E8" s="68"/>
      <c r="F8" s="68"/>
      <c r="G8" s="69"/>
      <c r="H8" s="69"/>
      <c r="I8" s="188"/>
      <c r="J8" s="188"/>
      <c r="K8" s="79"/>
    </row>
    <row r="9" spans="2:12" ht="18" customHeight="1" x14ac:dyDescent="0.2">
      <c r="B9" s="191" t="s">
        <v>50</v>
      </c>
      <c r="C9" s="192"/>
      <c r="D9" s="193" t="s">
        <v>52</v>
      </c>
      <c r="E9" s="194"/>
      <c r="F9" s="80"/>
      <c r="G9" s="196">
        <v>4</v>
      </c>
      <c r="H9" s="197"/>
      <c r="I9" s="81"/>
      <c r="J9" s="82" t="e">
        <f>SUM(J12:J81)</f>
        <v>#REF!</v>
      </c>
      <c r="K9" s="79"/>
    </row>
    <row r="10" spans="2:12" ht="12" x14ac:dyDescent="0.2">
      <c r="B10" s="83"/>
      <c r="C10" s="83"/>
      <c r="D10" s="84"/>
      <c r="E10" s="80"/>
      <c r="F10" s="80"/>
      <c r="G10" s="80"/>
      <c r="H10" s="80"/>
      <c r="I10" s="81"/>
      <c r="J10" s="81"/>
      <c r="K10" s="79"/>
    </row>
    <row r="11" spans="2:12" ht="27" x14ac:dyDescent="0.2">
      <c r="B11" s="85" t="s">
        <v>17</v>
      </c>
      <c r="C11" s="86" t="s">
        <v>18</v>
      </c>
      <c r="D11" s="86" t="s">
        <v>20</v>
      </c>
      <c r="E11" s="86" t="s">
        <v>19</v>
      </c>
      <c r="F11" s="87" t="s">
        <v>0</v>
      </c>
      <c r="G11" s="35" t="s">
        <v>1182</v>
      </c>
      <c r="H11" s="35" t="s">
        <v>1183</v>
      </c>
      <c r="I11" s="35" t="s">
        <v>14</v>
      </c>
      <c r="J11" s="37" t="s">
        <v>15</v>
      </c>
      <c r="K11" s="35" t="s">
        <v>16</v>
      </c>
      <c r="L11" s="88" t="s">
        <v>48</v>
      </c>
    </row>
    <row r="12" spans="2:12" ht="17.100000000000001" customHeight="1" x14ac:dyDescent="0.2">
      <c r="B12" s="89">
        <v>1</v>
      </c>
      <c r="C12" s="90" t="str">
        <f t="shared" ref="C12:C75" si="0">IF(B12="","",VLOOKUP(B12,CATALOGO,2,FALSE))</f>
        <v>133000010002</v>
      </c>
      <c r="D12" s="90" t="str">
        <f t="shared" ref="D12:D75" si="1">IF(B12="","",VLOOKUP(B12,CATALOGO,3,FALSE))</f>
        <v>ACIDO MURIATICO X 1 L</v>
      </c>
      <c r="E12" s="90" t="str">
        <f t="shared" ref="E12:E75" si="2">IF(B12="","",VLOOKUP(B12,CATALOGO,4,FALSE))</f>
        <v>UNIDAD</v>
      </c>
      <c r="F12" s="91">
        <f t="shared" ref="F12:F75" si="3">IF(B12="","",VLOOKUP(B12,CATALOGO,5,FALSE))</f>
        <v>5.9</v>
      </c>
      <c r="G12" s="92"/>
      <c r="H12" s="92"/>
      <c r="I12" s="93" t="e">
        <f>IF(B12="","",(#REF!+G12+H12+#REF!))</f>
        <v>#REF!</v>
      </c>
      <c r="J12" s="94" t="e">
        <f t="shared" ref="J12:J43" si="4">IF(F12="","",(F12*I12))</f>
        <v>#REF!</v>
      </c>
      <c r="K12" s="95"/>
      <c r="L12" s="96" t="str">
        <f>IF(B12="","",VLOOKUP(B12,CATALOGO,6,FALSE))</f>
        <v>2.3. 1 5. 3 1</v>
      </c>
    </row>
    <row r="13" spans="2:12" ht="17.100000000000001" customHeight="1" x14ac:dyDescent="0.2">
      <c r="B13" s="89">
        <v>2</v>
      </c>
      <c r="C13" s="90" t="str">
        <f t="shared" si="0"/>
        <v>133000140205</v>
      </c>
      <c r="D13" s="90" t="str">
        <f t="shared" si="1"/>
        <v>AMBIENTADOR EN PASTILLA PARA BAÑO X 40 gr APROX.</v>
      </c>
      <c r="E13" s="90" t="str">
        <f t="shared" si="2"/>
        <v>UNIDAD</v>
      </c>
      <c r="F13" s="91">
        <f t="shared" si="3"/>
        <v>1.82</v>
      </c>
      <c r="G13" s="92"/>
      <c r="H13" s="92"/>
      <c r="I13" s="93" t="e">
        <f>IF(B13="","",(#REF!+G13+H13+#REF!))</f>
        <v>#REF!</v>
      </c>
      <c r="J13" s="94" t="e">
        <f t="shared" si="4"/>
        <v>#REF!</v>
      </c>
      <c r="K13" s="95"/>
    </row>
    <row r="14" spans="2:12" ht="17.100000000000001" customHeight="1" x14ac:dyDescent="0.2">
      <c r="B14" s="89">
        <v>3</v>
      </c>
      <c r="C14" s="90" t="str">
        <f t="shared" si="0"/>
        <v>133000140091</v>
      </c>
      <c r="D14" s="90" t="str">
        <f t="shared" si="1"/>
        <v>AMBIENTADOR EN SPRAY X 650 mL</v>
      </c>
      <c r="E14" s="90" t="str">
        <f t="shared" si="2"/>
        <v>UNIDAD</v>
      </c>
      <c r="F14" s="91">
        <f t="shared" si="3"/>
        <v>9.6</v>
      </c>
      <c r="G14" s="92"/>
      <c r="H14" s="92"/>
      <c r="I14" s="93" t="e">
        <f>IF(B14="","",(#REF!+G14+H14+#REF!))</f>
        <v>#REF!</v>
      </c>
      <c r="J14" s="94" t="e">
        <f t="shared" si="4"/>
        <v>#REF!</v>
      </c>
      <c r="K14" s="95"/>
    </row>
    <row r="15" spans="2:12" ht="17.100000000000001" customHeight="1" x14ac:dyDescent="0.2">
      <c r="B15" s="89">
        <v>4</v>
      </c>
      <c r="C15" s="90" t="str">
        <f t="shared" si="0"/>
        <v>710600010002</v>
      </c>
      <c r="D15" s="90" t="str">
        <f t="shared" si="1"/>
        <v>ARCHIVADOR ACORDEON ALFABETICO TAMAÑO OFICIO</v>
      </c>
      <c r="E15" s="90" t="str">
        <f t="shared" si="2"/>
        <v>UNIDAD</v>
      </c>
      <c r="F15" s="91">
        <f t="shared" si="3"/>
        <v>39.43</v>
      </c>
      <c r="G15" s="92"/>
      <c r="H15" s="92"/>
      <c r="I15" s="93" t="e">
        <f>IF(B15="","",(#REF!+G15+H15+#REF!))</f>
        <v>#REF!</v>
      </c>
      <c r="J15" s="94" t="e">
        <f t="shared" si="4"/>
        <v>#REF!</v>
      </c>
      <c r="K15" s="95"/>
    </row>
    <row r="16" spans="2:12" ht="17.100000000000001" customHeight="1" x14ac:dyDescent="0.2">
      <c r="B16" s="89">
        <v>5</v>
      </c>
      <c r="C16" s="90" t="str">
        <f t="shared" si="0"/>
        <v>710600010012</v>
      </c>
      <c r="D16" s="90" t="str">
        <f t="shared" si="1"/>
        <v>ARCHIVADOR DE CARTON CON PALANCA LOMO ANCHO TAMAÑO OFICIO</v>
      </c>
      <c r="E16" s="90" t="str">
        <f t="shared" si="2"/>
        <v>UNIDAD</v>
      </c>
      <c r="F16" s="91">
        <f t="shared" si="3"/>
        <v>5.7</v>
      </c>
      <c r="G16" s="92"/>
      <c r="H16" s="92"/>
      <c r="I16" s="93" t="e">
        <f>IF(B16="","",(#REF!+G16+H16+#REF!))</f>
        <v>#REF!</v>
      </c>
      <c r="J16" s="94" t="e">
        <f t="shared" si="4"/>
        <v>#REF!</v>
      </c>
      <c r="K16" s="95"/>
    </row>
    <row r="17" spans="2:11" ht="17.100000000000001" customHeight="1" x14ac:dyDescent="0.2">
      <c r="B17" s="89">
        <v>6</v>
      </c>
      <c r="C17" s="90" t="str">
        <f t="shared" si="0"/>
        <v>646100060005</v>
      </c>
      <c r="D17" s="90" t="str">
        <f t="shared" si="1"/>
        <v>BALDE DE PLASTICO CON CAÑO X 10 L</v>
      </c>
      <c r="E17" s="90" t="str">
        <f t="shared" si="2"/>
        <v>UNIDAD</v>
      </c>
      <c r="F17" s="91">
        <f t="shared" si="3"/>
        <v>23</v>
      </c>
      <c r="G17" s="92"/>
      <c r="H17" s="92"/>
      <c r="I17" s="93" t="e">
        <f>IF(B17="","",(#REF!+G17+H17+#REF!))</f>
        <v>#REF!</v>
      </c>
      <c r="J17" s="94" t="e">
        <f t="shared" si="4"/>
        <v>#REF!</v>
      </c>
      <c r="K17" s="95"/>
    </row>
    <row r="18" spans="2:11" ht="17.100000000000001" customHeight="1" x14ac:dyDescent="0.2">
      <c r="B18" s="89">
        <v>7</v>
      </c>
      <c r="C18" s="90" t="str">
        <f t="shared" si="0"/>
        <v>646100060042</v>
      </c>
      <c r="D18" s="90" t="str">
        <f t="shared" si="1"/>
        <v>BALDE DE PLASTICO CON TAPA X 20 L</v>
      </c>
      <c r="E18" s="90" t="str">
        <f t="shared" si="2"/>
        <v>UNIDAD</v>
      </c>
      <c r="F18" s="91">
        <f t="shared" si="3"/>
        <v>43</v>
      </c>
      <c r="G18" s="92"/>
      <c r="H18" s="92"/>
      <c r="I18" s="93" t="e">
        <f>IF(B18="","",(#REF!+G18+H18+#REF!))</f>
        <v>#REF!</v>
      </c>
      <c r="J18" s="94" t="e">
        <f t="shared" si="4"/>
        <v>#REF!</v>
      </c>
      <c r="K18" s="95"/>
    </row>
    <row r="19" spans="2:11" ht="17.100000000000001" customHeight="1" x14ac:dyDescent="0.2">
      <c r="B19" s="89">
        <v>8</v>
      </c>
      <c r="C19" s="90" t="str">
        <f t="shared" si="0"/>
        <v>646100080011</v>
      </c>
      <c r="D19" s="90" t="str">
        <f t="shared" si="1"/>
        <v>BATEA DE PLÁSTICO X 10 L APROX.</v>
      </c>
      <c r="E19" s="90" t="str">
        <f t="shared" si="2"/>
        <v>UNIDAD</v>
      </c>
      <c r="F19" s="91">
        <f t="shared" si="3"/>
        <v>11.8</v>
      </c>
      <c r="G19" s="92"/>
      <c r="H19" s="92"/>
      <c r="I19" s="93" t="e">
        <f>IF(B19="","",(#REF!+G19+H19+#REF!))</f>
        <v>#REF!</v>
      </c>
      <c r="J19" s="94" t="e">
        <f t="shared" si="4"/>
        <v>#REF!</v>
      </c>
      <c r="K19" s="95"/>
    </row>
    <row r="20" spans="2:11" ht="17.100000000000001" customHeight="1" x14ac:dyDescent="0.2">
      <c r="B20" s="89">
        <v>9</v>
      </c>
      <c r="C20" s="90" t="str">
        <f t="shared" si="0"/>
        <v>646100080016</v>
      </c>
      <c r="D20" s="90" t="str">
        <f t="shared" si="1"/>
        <v>BATEA DE PLÁSTICO X 20 L APROX.</v>
      </c>
      <c r="E20" s="90" t="str">
        <f t="shared" si="2"/>
        <v>UNIDAD</v>
      </c>
      <c r="F20" s="91">
        <f t="shared" si="3"/>
        <v>12.8</v>
      </c>
      <c r="G20" s="92"/>
      <c r="H20" s="97"/>
      <c r="I20" s="93" t="e">
        <f>IF(B20="","",(#REF!+G20+H20+#REF!))</f>
        <v>#REF!</v>
      </c>
      <c r="J20" s="94" t="e">
        <f t="shared" si="4"/>
        <v>#REF!</v>
      </c>
      <c r="K20" s="95"/>
    </row>
    <row r="21" spans="2:11" ht="17.100000000000001" customHeight="1" x14ac:dyDescent="0.2">
      <c r="B21" s="89">
        <v>10</v>
      </c>
      <c r="C21" s="90" t="str">
        <f t="shared" si="0"/>
        <v>716000010022</v>
      </c>
      <c r="D21" s="90" t="str">
        <f>IF(B21="","",VLOOKUP(B21,CATALOGO,3,FALSE))</f>
        <v>BOLÍGRAFO (LAPICERO) DE TINTA LÍQUIDA PUNTA FINA COLOR  AZUL</v>
      </c>
      <c r="E21" s="90" t="str">
        <f t="shared" si="2"/>
        <v>UNIDAD</v>
      </c>
      <c r="F21" s="91">
        <f t="shared" si="3"/>
        <v>1.9</v>
      </c>
      <c r="G21" s="92"/>
      <c r="H21" s="92"/>
      <c r="I21" s="93" t="e">
        <f>IF(B21="","",(#REF!+G21+H21+#REF!))</f>
        <v>#REF!</v>
      </c>
      <c r="J21" s="94" t="e">
        <f t="shared" si="4"/>
        <v>#REF!</v>
      </c>
      <c r="K21" s="95"/>
    </row>
    <row r="22" spans="2:11" ht="17.100000000000001" customHeight="1" x14ac:dyDescent="0.2">
      <c r="B22" s="89">
        <v>11</v>
      </c>
      <c r="C22" s="90" t="str">
        <f t="shared" si="0"/>
        <v>716000010001</v>
      </c>
      <c r="D22" s="90" t="str">
        <f t="shared" si="1"/>
        <v>BOLÍGRAFO (LAPICERO) DE TINTA LÍQUIDA PUNTA FINA COLOR  NEGRO</v>
      </c>
      <c r="E22" s="90" t="str">
        <f t="shared" si="2"/>
        <v>UNIDAD</v>
      </c>
      <c r="F22" s="91">
        <f t="shared" si="3"/>
        <v>1.9</v>
      </c>
      <c r="G22" s="92"/>
      <c r="H22" s="92"/>
      <c r="I22" s="93" t="e">
        <f>IF(B22="","",(#REF!+G22+H22+#REF!))</f>
        <v>#REF!</v>
      </c>
      <c r="J22" s="94" t="e">
        <f t="shared" si="4"/>
        <v>#REF!</v>
      </c>
      <c r="K22" s="95"/>
    </row>
    <row r="23" spans="2:11" ht="17.100000000000001" customHeight="1" x14ac:dyDescent="0.2">
      <c r="B23" s="89">
        <v>12</v>
      </c>
      <c r="C23" s="90" t="str">
        <f t="shared" si="0"/>
        <v>716000010002</v>
      </c>
      <c r="D23" s="90" t="str">
        <f t="shared" si="1"/>
        <v>BOLÍGRAFO (LAPICERO) DE TINTA LÍQUIDA PUNTA FINA COLOR  ROJO</v>
      </c>
      <c r="E23" s="90" t="str">
        <f t="shared" si="2"/>
        <v>UNIDAD</v>
      </c>
      <c r="F23" s="91">
        <f t="shared" si="3"/>
        <v>1.9</v>
      </c>
      <c r="G23" s="92"/>
      <c r="H23" s="92"/>
      <c r="I23" s="93" t="e">
        <f>IF(B23="","",(#REF!+G23+H23+#REF!))</f>
        <v>#REF!</v>
      </c>
      <c r="J23" s="94" t="e">
        <f t="shared" si="4"/>
        <v>#REF!</v>
      </c>
      <c r="K23" s="95"/>
    </row>
    <row r="24" spans="2:11" ht="17.100000000000001" customHeight="1" x14ac:dyDescent="0.2">
      <c r="B24" s="89">
        <v>13</v>
      </c>
      <c r="C24" s="90" t="str">
        <f t="shared" si="0"/>
        <v>716000010208</v>
      </c>
      <c r="D24" s="90" t="str">
        <f t="shared" si="1"/>
        <v>BOLIGRAFO (LAPICERO) DE TINTA SECA PUNTA FINA COLOR  AZUL</v>
      </c>
      <c r="E24" s="90" t="str">
        <f t="shared" si="2"/>
        <v>UNIDAD</v>
      </c>
      <c r="F24" s="91">
        <f t="shared" si="3"/>
        <v>0.41</v>
      </c>
      <c r="G24" s="92"/>
      <c r="H24" s="92"/>
      <c r="I24" s="93" t="e">
        <f>IF(B24="","",(#REF!+G24+H24+#REF!))</f>
        <v>#REF!</v>
      </c>
      <c r="J24" s="94" t="e">
        <f t="shared" si="4"/>
        <v>#REF!</v>
      </c>
      <c r="K24" s="95"/>
    </row>
    <row r="25" spans="2:11" ht="17.100000000000001" customHeight="1" x14ac:dyDescent="0.2">
      <c r="B25" s="89">
        <v>14</v>
      </c>
      <c r="C25" s="90" t="str">
        <f t="shared" si="0"/>
        <v>716000010209</v>
      </c>
      <c r="D25" s="90" t="str">
        <f t="shared" si="1"/>
        <v>BOLIGRAFO (LAPICERO) DE TINTA SECA PUNTA FINA COLOR  NEGRO</v>
      </c>
      <c r="E25" s="90" t="str">
        <f t="shared" si="2"/>
        <v>UNIDAD</v>
      </c>
      <c r="F25" s="91">
        <f t="shared" si="3"/>
        <v>0.41</v>
      </c>
      <c r="G25" s="92"/>
      <c r="H25" s="92"/>
      <c r="I25" s="93" t="e">
        <f>IF(B25="","",(#REF!+G25+H25+#REF!))</f>
        <v>#REF!</v>
      </c>
      <c r="J25" s="94" t="e">
        <f t="shared" si="4"/>
        <v>#REF!</v>
      </c>
      <c r="K25" s="95"/>
    </row>
    <row r="26" spans="2:11" ht="17.100000000000001" customHeight="1" x14ac:dyDescent="0.2">
      <c r="B26" s="89">
        <v>15</v>
      </c>
      <c r="C26" s="90" t="str">
        <f t="shared" si="0"/>
        <v>716000010187</v>
      </c>
      <c r="D26" s="90" t="str">
        <f t="shared" si="1"/>
        <v>BOLIGRAFO (LAPICERO) DE TINTA SECA PUNTA FINA COLOR ROJO</v>
      </c>
      <c r="E26" s="90" t="str">
        <f t="shared" si="2"/>
        <v>UNIDAD</v>
      </c>
      <c r="F26" s="91">
        <f t="shared" si="3"/>
        <v>0.41</v>
      </c>
      <c r="G26" s="92"/>
      <c r="H26" s="92"/>
      <c r="I26" s="93" t="e">
        <f>IF(B26="","",(#REF!+G26+H26+#REF!))</f>
        <v>#REF!</v>
      </c>
      <c r="J26" s="94" t="e">
        <f t="shared" si="4"/>
        <v>#REF!</v>
      </c>
      <c r="K26" s="95"/>
    </row>
    <row r="27" spans="2:11" ht="17.100000000000001" customHeight="1" x14ac:dyDescent="0.2">
      <c r="B27" s="89">
        <v>16</v>
      </c>
      <c r="C27" s="90" t="str">
        <f t="shared" si="0"/>
        <v>711100010011</v>
      </c>
      <c r="D27" s="90" t="str">
        <f t="shared" si="1"/>
        <v>BORRADOR PARA LAPIZ RECTANGULAR TAMAÑO MEDIANO</v>
      </c>
      <c r="E27" s="90" t="str">
        <f t="shared" si="2"/>
        <v>UNIDAD</v>
      </c>
      <c r="F27" s="91">
        <f t="shared" si="3"/>
        <v>0.48</v>
      </c>
      <c r="G27" s="92"/>
      <c r="H27" s="92"/>
      <c r="I27" s="93" t="e">
        <f>IF(B27="","",(#REF!+G27+H27+#REF!))</f>
        <v>#REF!</v>
      </c>
      <c r="J27" s="94" t="e">
        <f t="shared" si="4"/>
        <v>#REF!</v>
      </c>
      <c r="K27" s="95"/>
    </row>
    <row r="28" spans="2:11" ht="17.100000000000001" customHeight="1" x14ac:dyDescent="0.2">
      <c r="B28" s="89">
        <v>17</v>
      </c>
      <c r="C28" s="90" t="str">
        <f t="shared" si="0"/>
        <v>717300110331</v>
      </c>
      <c r="D28" s="90" t="str">
        <f t="shared" si="1"/>
        <v>CARTULINA SIMPLE 140 g 50 cm X 65 cm COLOR NEGRO</v>
      </c>
      <c r="E28" s="90" t="str">
        <f t="shared" si="2"/>
        <v>UNIDAD</v>
      </c>
      <c r="F28" s="91">
        <f t="shared" si="3"/>
        <v>0.99</v>
      </c>
      <c r="G28" s="92"/>
      <c r="H28" s="92"/>
      <c r="I28" s="93" t="e">
        <f>IF(B28="","",(#REF!+G28+H28+#REF!))</f>
        <v>#REF!</v>
      </c>
      <c r="J28" s="94" t="e">
        <f t="shared" si="4"/>
        <v>#REF!</v>
      </c>
      <c r="K28" s="95"/>
    </row>
    <row r="29" spans="2:11" ht="17.100000000000001" customHeight="1" x14ac:dyDescent="0.2">
      <c r="B29" s="89">
        <v>18</v>
      </c>
      <c r="C29" s="90" t="str">
        <f t="shared" si="0"/>
        <v>717300110330</v>
      </c>
      <c r="D29" s="90" t="str">
        <f t="shared" si="1"/>
        <v>CARTULINA SIMPLE 140 g 50 cm X 65 cm DE COLORES</v>
      </c>
      <c r="E29" s="90" t="str">
        <f t="shared" si="2"/>
        <v>UNIDAD</v>
      </c>
      <c r="F29" s="91">
        <f t="shared" si="3"/>
        <v>0.6</v>
      </c>
      <c r="G29" s="92"/>
      <c r="H29" s="92"/>
      <c r="I29" s="93" t="e">
        <f>IF(B29="","",(#REF!+G29+H29+#REF!))</f>
        <v>#REF!</v>
      </c>
      <c r="J29" s="94" t="e">
        <f t="shared" si="4"/>
        <v>#REF!</v>
      </c>
      <c r="K29" s="95"/>
    </row>
    <row r="30" spans="2:11" ht="17.100000000000001" customHeight="1" x14ac:dyDescent="0.2">
      <c r="B30" s="89">
        <v>19</v>
      </c>
      <c r="C30" s="90" t="str">
        <f t="shared" si="0"/>
        <v>717300110270</v>
      </c>
      <c r="D30" s="90" t="str">
        <f t="shared" si="1"/>
        <v>CARTULINA SIMPLE 145 g DE 50 cm X 56 cm COLOR AMARILLO</v>
      </c>
      <c r="E30" s="90" t="str">
        <f t="shared" si="2"/>
        <v>UNIDAD</v>
      </c>
      <c r="F30" s="91">
        <f t="shared" si="3"/>
        <v>0.6</v>
      </c>
      <c r="G30" s="92"/>
      <c r="H30" s="92"/>
      <c r="I30" s="93" t="e">
        <f>IF(B30="","",(#REF!+G30+H30+#REF!))</f>
        <v>#REF!</v>
      </c>
      <c r="J30" s="94" t="e">
        <f t="shared" si="4"/>
        <v>#REF!</v>
      </c>
      <c r="K30" s="95"/>
    </row>
    <row r="31" spans="2:11" ht="17.100000000000001" customHeight="1" x14ac:dyDescent="0.2">
      <c r="B31" s="89">
        <v>20</v>
      </c>
      <c r="C31" s="90" t="str">
        <f t="shared" si="0"/>
        <v>717300110266</v>
      </c>
      <c r="D31" s="90" t="str">
        <f t="shared" si="1"/>
        <v>CARTULINA SIMPLE 145 g DE 50 cm X 56 cm COLOR BLANCO</v>
      </c>
      <c r="E31" s="90" t="str">
        <f t="shared" si="2"/>
        <v>UNIDAD</v>
      </c>
      <c r="F31" s="91">
        <f t="shared" si="3"/>
        <v>0.6</v>
      </c>
      <c r="G31" s="92"/>
      <c r="H31" s="92"/>
      <c r="I31" s="93" t="e">
        <f>IF(B31="","",(#REF!+G31+H31+#REF!))</f>
        <v>#REF!</v>
      </c>
      <c r="J31" s="94" t="e">
        <f t="shared" si="4"/>
        <v>#REF!</v>
      </c>
      <c r="K31" s="95"/>
    </row>
    <row r="32" spans="2:11" ht="17.100000000000001" customHeight="1" x14ac:dyDescent="0.2">
      <c r="B32" s="89">
        <v>21</v>
      </c>
      <c r="C32" s="90" t="str">
        <f t="shared" si="0"/>
        <v>717300110268</v>
      </c>
      <c r="D32" s="90" t="str">
        <f t="shared" si="1"/>
        <v>CARTULINA SIMPLE 145 g DE 50 cm X 56 cm COLOR CELESTE</v>
      </c>
      <c r="E32" s="90" t="str">
        <f t="shared" si="2"/>
        <v>UNIDAD</v>
      </c>
      <c r="F32" s="91">
        <f t="shared" si="3"/>
        <v>0.6</v>
      </c>
      <c r="G32" s="92"/>
      <c r="H32" s="92"/>
      <c r="I32" s="93" t="e">
        <f>IF(B32="","",(#REF!+G32+H32+#REF!))</f>
        <v>#REF!</v>
      </c>
      <c r="J32" s="94" t="e">
        <f t="shared" si="4"/>
        <v>#REF!</v>
      </c>
      <c r="K32" s="95"/>
    </row>
    <row r="33" spans="2:11" ht="17.100000000000001" customHeight="1" x14ac:dyDescent="0.2">
      <c r="B33" s="89">
        <v>22</v>
      </c>
      <c r="C33" s="90" t="str">
        <f t="shared" si="0"/>
        <v>717300110267</v>
      </c>
      <c r="D33" s="90" t="str">
        <f t="shared" si="1"/>
        <v>CARTULINA SIMPLE 145 g DE 50 cm X 56 cm COLOR ROSADO</v>
      </c>
      <c r="E33" s="90" t="str">
        <f t="shared" si="2"/>
        <v>UNIDAD</v>
      </c>
      <c r="F33" s="91">
        <f t="shared" si="3"/>
        <v>0.6</v>
      </c>
      <c r="G33" s="92"/>
      <c r="H33" s="92"/>
      <c r="I33" s="93" t="e">
        <f>IF(B33="","",(#REF!+G33+H33+#REF!))</f>
        <v>#REF!</v>
      </c>
      <c r="J33" s="94" t="e">
        <f t="shared" si="4"/>
        <v>#REF!</v>
      </c>
      <c r="K33" s="95"/>
    </row>
    <row r="34" spans="2:11" ht="17.100000000000001" customHeight="1" x14ac:dyDescent="0.2">
      <c r="B34" s="89">
        <v>23</v>
      </c>
      <c r="C34" s="90" t="str">
        <f t="shared" si="0"/>
        <v>717300110269</v>
      </c>
      <c r="D34" s="90" t="str">
        <f t="shared" si="1"/>
        <v>CARTULINA SIMPLE 145 g DE 50 cm X 56 cm COLOR VERDE</v>
      </c>
      <c r="E34" s="90" t="str">
        <f t="shared" si="2"/>
        <v>UNIDAD</v>
      </c>
      <c r="F34" s="91">
        <f t="shared" si="3"/>
        <v>0.6</v>
      </c>
      <c r="G34" s="92"/>
      <c r="H34" s="92"/>
      <c r="I34" s="93" t="e">
        <f>IF(B34="","",(#REF!+G34+H34+#REF!))</f>
        <v>#REF!</v>
      </c>
      <c r="J34" s="94" t="e">
        <f t="shared" si="4"/>
        <v>#REF!</v>
      </c>
      <c r="K34" s="95"/>
    </row>
    <row r="35" spans="2:11" ht="17.100000000000001" customHeight="1" x14ac:dyDescent="0.2">
      <c r="B35" s="89">
        <v>24</v>
      </c>
      <c r="C35" s="90" t="str">
        <f t="shared" si="0"/>
        <v>133000070046</v>
      </c>
      <c r="D35" s="90" t="str">
        <f t="shared" si="1"/>
        <v>CERA AL AGUA PARA PISO AUTOBRILLANTE COLOR AMARILLO</v>
      </c>
      <c r="E35" s="90" t="str">
        <f t="shared" si="2"/>
        <v>GALON</v>
      </c>
      <c r="F35" s="91">
        <f t="shared" si="3"/>
        <v>17.5</v>
      </c>
      <c r="G35" s="92"/>
      <c r="H35" s="92"/>
      <c r="I35" s="93" t="e">
        <f>IF(B35="","",(#REF!+G35+H35+#REF!))</f>
        <v>#REF!</v>
      </c>
      <c r="J35" s="94" t="e">
        <f t="shared" si="4"/>
        <v>#REF!</v>
      </c>
      <c r="K35" s="95"/>
    </row>
    <row r="36" spans="2:11" ht="17.100000000000001" customHeight="1" x14ac:dyDescent="0.2">
      <c r="B36" s="89">
        <v>25</v>
      </c>
      <c r="C36" s="90" t="str">
        <f t="shared" si="0"/>
        <v>133000070047</v>
      </c>
      <c r="D36" s="90" t="str">
        <f t="shared" si="1"/>
        <v>CERA AL AGUA PARA PISO AUTOBRILLANTE COLOR NEGRO</v>
      </c>
      <c r="E36" s="90" t="str">
        <f t="shared" si="2"/>
        <v>GALON</v>
      </c>
      <c r="F36" s="91">
        <f t="shared" si="3"/>
        <v>17.5</v>
      </c>
      <c r="G36" s="92"/>
      <c r="H36" s="92"/>
      <c r="I36" s="93" t="e">
        <f>IF(B36="","",(#REF!+G36+H36+#REF!))</f>
        <v>#REF!</v>
      </c>
      <c r="J36" s="94" t="e">
        <f t="shared" si="4"/>
        <v>#REF!</v>
      </c>
      <c r="K36" s="95"/>
    </row>
    <row r="37" spans="2:11" ht="17.100000000000001" customHeight="1" x14ac:dyDescent="0.2">
      <c r="B37" s="89">
        <v>26</v>
      </c>
      <c r="C37" s="90" t="str">
        <f t="shared" si="0"/>
        <v>133000070045</v>
      </c>
      <c r="D37" s="90" t="str">
        <f t="shared" si="1"/>
        <v>CERA AL AGUA PARA PISO AUTOBRILLANTE COLOR ROJO</v>
      </c>
      <c r="E37" s="90" t="str">
        <f t="shared" si="2"/>
        <v>GALON</v>
      </c>
      <c r="F37" s="91">
        <f t="shared" si="3"/>
        <v>17.5</v>
      </c>
      <c r="G37" s="92"/>
      <c r="H37" s="92"/>
      <c r="I37" s="93" t="e">
        <f>IF(B37="","",(#REF!+G37+H37+#REF!))</f>
        <v>#REF!</v>
      </c>
      <c r="J37" s="94" t="e">
        <f t="shared" si="4"/>
        <v>#REF!</v>
      </c>
      <c r="K37" s="95"/>
    </row>
    <row r="38" spans="2:11" ht="17.100000000000001" customHeight="1" x14ac:dyDescent="0.2">
      <c r="B38" s="89">
        <v>27</v>
      </c>
      <c r="C38" s="90" t="str">
        <f t="shared" si="0"/>
        <v>133000080055</v>
      </c>
      <c r="D38" s="90" t="str">
        <f t="shared" si="1"/>
        <v>CERA EN PASTA PARA PISO COLOR AMARILLO X 1 gal</v>
      </c>
      <c r="E38" s="90" t="str">
        <f t="shared" si="2"/>
        <v>UNIDAD</v>
      </c>
      <c r="F38" s="91">
        <f t="shared" si="3"/>
        <v>32</v>
      </c>
      <c r="G38" s="92"/>
      <c r="H38" s="92"/>
      <c r="I38" s="93" t="e">
        <f>IF(B38="","",(#REF!+G38+H38+#REF!))</f>
        <v>#REF!</v>
      </c>
      <c r="J38" s="94" t="e">
        <f t="shared" si="4"/>
        <v>#REF!</v>
      </c>
      <c r="K38" s="95"/>
    </row>
    <row r="39" spans="2:11" ht="17.100000000000001" customHeight="1" x14ac:dyDescent="0.2">
      <c r="B39" s="89">
        <v>28</v>
      </c>
      <c r="C39" s="90" t="str">
        <f t="shared" si="0"/>
        <v>133000080061</v>
      </c>
      <c r="D39" s="90" t="str">
        <f t="shared" si="1"/>
        <v>CERA EN PASTA PARA PISO COLOR NEUTRO X 1 gal</v>
      </c>
      <c r="E39" s="90" t="str">
        <f t="shared" si="2"/>
        <v>UNIDAD</v>
      </c>
      <c r="F39" s="91">
        <f t="shared" si="3"/>
        <v>32</v>
      </c>
      <c r="G39" s="92"/>
      <c r="H39" s="92"/>
      <c r="I39" s="93" t="e">
        <f>IF(B39="","",(#REF!+G39+H39+#REF!))</f>
        <v>#REF!</v>
      </c>
      <c r="J39" s="94" t="e">
        <f t="shared" si="4"/>
        <v>#REF!</v>
      </c>
      <c r="K39" s="95"/>
    </row>
    <row r="40" spans="2:11" ht="17.100000000000001" customHeight="1" x14ac:dyDescent="0.2">
      <c r="B40" s="89">
        <v>29</v>
      </c>
      <c r="C40" s="90" t="str">
        <f t="shared" si="0"/>
        <v>133000080062</v>
      </c>
      <c r="D40" s="90" t="str">
        <f t="shared" si="1"/>
        <v>CERA EN PASTA PARA PISO COLOR ROJO X 1 L</v>
      </c>
      <c r="E40" s="90" t="str">
        <f t="shared" si="2"/>
        <v>UNIDAD</v>
      </c>
      <c r="F40" s="91">
        <f t="shared" si="3"/>
        <v>32</v>
      </c>
      <c r="G40" s="92"/>
      <c r="H40" s="92"/>
      <c r="I40" s="93" t="e">
        <f>IF(B40="","",(#REF!+G40+H40+#REF!))</f>
        <v>#REF!</v>
      </c>
      <c r="J40" s="94" t="e">
        <f t="shared" si="4"/>
        <v>#REF!</v>
      </c>
      <c r="K40" s="95"/>
    </row>
    <row r="41" spans="2:11" ht="17.100000000000001" customHeight="1" x14ac:dyDescent="0.2">
      <c r="B41" s="89">
        <v>30</v>
      </c>
      <c r="C41" s="90" t="str">
        <f t="shared" si="0"/>
        <v>718500060001</v>
      </c>
      <c r="D41" s="90" t="str">
        <f t="shared" si="1"/>
        <v>CHINCHE CON CABEZA DE COLORES X 100</v>
      </c>
      <c r="E41" s="90" t="str">
        <f t="shared" si="2"/>
        <v>UNIDAD</v>
      </c>
      <c r="F41" s="91">
        <f t="shared" si="3"/>
        <v>2.6</v>
      </c>
      <c r="G41" s="92"/>
      <c r="H41" s="92"/>
      <c r="I41" s="93" t="e">
        <f>IF(B41="","",(#REF!+G41+H41+#REF!))</f>
        <v>#REF!</v>
      </c>
      <c r="J41" s="94" t="e">
        <f t="shared" si="4"/>
        <v>#REF!</v>
      </c>
      <c r="K41" s="95"/>
    </row>
    <row r="42" spans="2:11" ht="17.100000000000001" customHeight="1" x14ac:dyDescent="0.2">
      <c r="B42" s="89">
        <v>31</v>
      </c>
      <c r="C42" s="90" t="str">
        <f t="shared" si="0"/>
        <v>710300010045</v>
      </c>
      <c r="D42" s="90" t="str">
        <f t="shared" si="1"/>
        <v>CINTA ADHESIVA TRANSPARENTE 2 in X 40 yd</v>
      </c>
      <c r="E42" s="90" t="str">
        <f t="shared" si="2"/>
        <v>UNIDAD</v>
      </c>
      <c r="F42" s="91">
        <f t="shared" si="3"/>
        <v>2.99</v>
      </c>
      <c r="G42" s="92"/>
      <c r="H42" s="92"/>
      <c r="I42" s="93" t="e">
        <f>IF(B42="","",(#REF!+G42+H42+#REF!))</f>
        <v>#REF!</v>
      </c>
      <c r="J42" s="94" t="e">
        <f t="shared" si="4"/>
        <v>#REF!</v>
      </c>
      <c r="K42" s="95"/>
    </row>
    <row r="43" spans="2:11" ht="17.100000000000001" customHeight="1" x14ac:dyDescent="0.2">
      <c r="B43" s="89">
        <v>32</v>
      </c>
      <c r="C43" s="90" t="str">
        <f t="shared" si="0"/>
        <v>710300160011</v>
      </c>
      <c r="D43" s="90" t="str">
        <f t="shared" si="1"/>
        <v>CINTA DE PAPEL PARA ENMASCARAR - MASKING TAPE 1 in X 40 yd</v>
      </c>
      <c r="E43" s="90" t="str">
        <f t="shared" si="2"/>
        <v>UNIDAD</v>
      </c>
      <c r="F43" s="91">
        <f t="shared" si="3"/>
        <v>1.99</v>
      </c>
      <c r="G43" s="92"/>
      <c r="H43" s="92"/>
      <c r="I43" s="93" t="e">
        <f>IF(B43="","",(#REF!+G43+H43+#REF!))</f>
        <v>#REF!</v>
      </c>
      <c r="J43" s="94" t="e">
        <f t="shared" si="4"/>
        <v>#REF!</v>
      </c>
      <c r="K43" s="95"/>
    </row>
    <row r="44" spans="2:11" ht="17.100000000000001" customHeight="1" x14ac:dyDescent="0.2">
      <c r="B44" s="89">
        <v>33</v>
      </c>
      <c r="C44" s="90" t="str">
        <f t="shared" si="0"/>
        <v>710300160006</v>
      </c>
      <c r="D44" s="90" t="str">
        <f t="shared" si="1"/>
        <v>CINTA DE PAPEL PARA ENMASCARAR - MASKING TAPE 2 in X 40 yd</v>
      </c>
      <c r="E44" s="90" t="str">
        <f t="shared" si="2"/>
        <v>UNIDAD</v>
      </c>
      <c r="F44" s="91">
        <f t="shared" si="3"/>
        <v>2.99</v>
      </c>
      <c r="G44" s="92"/>
      <c r="H44" s="92"/>
      <c r="I44" s="93" t="e">
        <f>IF(B44="","",(#REF!+G44+H44+#REF!))</f>
        <v>#REF!</v>
      </c>
      <c r="J44" s="94" t="e">
        <f t="shared" ref="J44:J75" si="5">IF(F44="","",(F44*I44))</f>
        <v>#REF!</v>
      </c>
      <c r="K44" s="95"/>
    </row>
    <row r="45" spans="2:11" ht="17.100000000000001" customHeight="1" x14ac:dyDescent="0.2">
      <c r="B45" s="89">
        <v>34</v>
      </c>
      <c r="C45" s="90" t="str">
        <f t="shared" si="0"/>
        <v>718500050044</v>
      </c>
      <c r="D45" s="90" t="str">
        <f t="shared" si="1"/>
        <v>CLIP DE METAL 33 mm FORRADO CON PLASTICO X 100</v>
      </c>
      <c r="E45" s="90" t="str">
        <f t="shared" si="2"/>
        <v>UNIDAD</v>
      </c>
      <c r="F45" s="91">
        <f t="shared" si="3"/>
        <v>1.1000000000000001</v>
      </c>
      <c r="G45" s="92"/>
      <c r="H45" s="92"/>
      <c r="I45" s="93" t="e">
        <f>IF(B45="","",(#REF!+G45+H45+#REF!))</f>
        <v>#REF!</v>
      </c>
      <c r="J45" s="94" t="e">
        <f t="shared" si="5"/>
        <v>#REF!</v>
      </c>
      <c r="K45" s="95"/>
    </row>
    <row r="46" spans="2:11" ht="17.100000000000001" customHeight="1" x14ac:dyDescent="0.2">
      <c r="B46" s="89">
        <v>35</v>
      </c>
      <c r="C46" s="90" t="str">
        <f t="shared" si="0"/>
        <v>737000010011</v>
      </c>
      <c r="D46" s="90" t="str">
        <f t="shared" si="1"/>
        <v>COLA SINTETICA X 250 mL</v>
      </c>
      <c r="E46" s="90" t="str">
        <f t="shared" si="2"/>
        <v>UNIDAD</v>
      </c>
      <c r="F46" s="91">
        <f t="shared" si="3"/>
        <v>3</v>
      </c>
      <c r="G46" s="92"/>
      <c r="H46" s="92"/>
      <c r="I46" s="93" t="e">
        <f>IF(B46="","",(#REF!+G46+H46+#REF!))</f>
        <v>#REF!</v>
      </c>
      <c r="J46" s="94" t="e">
        <f t="shared" si="5"/>
        <v>#REF!</v>
      </c>
      <c r="K46" s="95"/>
    </row>
    <row r="47" spans="2:11" ht="17.100000000000001" customHeight="1" x14ac:dyDescent="0.2">
      <c r="B47" s="89">
        <v>36</v>
      </c>
      <c r="C47" s="90" t="str">
        <f t="shared" si="0"/>
        <v>710600080011</v>
      </c>
      <c r="D47" s="90" t="str">
        <f t="shared" si="1"/>
        <v>COLECTOR REVISTERO DE CARTON LOMO ANCHO TAMAÑO OFICIO</v>
      </c>
      <c r="E47" s="90" t="str">
        <f t="shared" si="2"/>
        <v>UNIDAD</v>
      </c>
      <c r="F47" s="91">
        <f t="shared" si="3"/>
        <v>8.15</v>
      </c>
      <c r="G47" s="92"/>
      <c r="H47" s="92"/>
      <c r="I47" s="93" t="e">
        <f>IF(B47="","",(#REF!+G47+H47+#REF!))</f>
        <v>#REF!</v>
      </c>
      <c r="J47" s="94" t="e">
        <f t="shared" si="5"/>
        <v>#REF!</v>
      </c>
      <c r="K47" s="95"/>
    </row>
    <row r="48" spans="2:11" ht="17.100000000000001" customHeight="1" x14ac:dyDescent="0.2">
      <c r="B48" s="89">
        <v>37</v>
      </c>
      <c r="C48" s="90" t="str">
        <f t="shared" si="0"/>
        <v>711100030005</v>
      </c>
      <c r="D48" s="90" t="str">
        <f t="shared" si="1"/>
        <v>CORRECTOR LIQUIDO TIPO LAPICERO</v>
      </c>
      <c r="E48" s="90" t="str">
        <f t="shared" si="2"/>
        <v>UNIDAD</v>
      </c>
      <c r="F48" s="91">
        <f t="shared" si="3"/>
        <v>1.55</v>
      </c>
      <c r="G48" s="92"/>
      <c r="H48" s="92"/>
      <c r="I48" s="93" t="e">
        <f>IF(B48="","",(#REF!+G48+H48+#REF!))</f>
        <v>#REF!</v>
      </c>
      <c r="J48" s="94" t="e">
        <f t="shared" si="5"/>
        <v>#REF!</v>
      </c>
      <c r="K48" s="95"/>
    </row>
    <row r="49" spans="2:11" ht="17.100000000000001" customHeight="1" x14ac:dyDescent="0.2">
      <c r="B49" s="89">
        <v>38</v>
      </c>
      <c r="C49" s="90" t="str">
        <f t="shared" si="0"/>
        <v>717200030118</v>
      </c>
      <c r="D49" s="90" t="str">
        <f t="shared" si="1"/>
        <v>CUADERNO CUADRICULADO TAMAÑO A4 X 96 HOJAS</v>
      </c>
      <c r="E49" s="90" t="str">
        <f t="shared" si="2"/>
        <v>UNIDAD</v>
      </c>
      <c r="F49" s="91">
        <f t="shared" si="3"/>
        <v>4.49</v>
      </c>
      <c r="G49" s="92"/>
      <c r="H49" s="92"/>
      <c r="I49" s="93" t="e">
        <f>IF(B49="","",(#REF!+G49+H49+#REF!))</f>
        <v>#REF!</v>
      </c>
      <c r="J49" s="94" t="e">
        <f t="shared" si="5"/>
        <v>#REF!</v>
      </c>
      <c r="K49" s="95"/>
    </row>
    <row r="50" spans="2:11" ht="17.100000000000001" customHeight="1" x14ac:dyDescent="0.2">
      <c r="B50" s="89">
        <v>39</v>
      </c>
      <c r="C50" s="90" t="str">
        <f t="shared" si="0"/>
        <v>717200030013</v>
      </c>
      <c r="D50" s="90" t="str">
        <f t="shared" si="1"/>
        <v>CUADERNO CUADRICULADO TAMAÑO A5 X 100 HOJAS</v>
      </c>
      <c r="E50" s="90" t="str">
        <f t="shared" si="2"/>
        <v>UNIDAD</v>
      </c>
      <c r="F50" s="91">
        <f t="shared" si="3"/>
        <v>2.2000000000000002</v>
      </c>
      <c r="G50" s="92"/>
      <c r="H50" s="92"/>
      <c r="I50" s="93" t="e">
        <f>IF(B50="","",(#REF!+G50+H50+#REF!))</f>
        <v>#REF!</v>
      </c>
      <c r="J50" s="94" t="e">
        <f t="shared" si="5"/>
        <v>#REF!</v>
      </c>
      <c r="K50" s="95"/>
    </row>
    <row r="51" spans="2:11" ht="17.100000000000001" customHeight="1" x14ac:dyDescent="0.2">
      <c r="B51" s="89">
        <v>40</v>
      </c>
      <c r="C51" s="90" t="str">
        <f t="shared" si="0"/>
        <v>717200030188</v>
      </c>
      <c r="D51" s="90" t="str">
        <f t="shared" si="1"/>
        <v>CUADERNO ESPIRAL CUADRICULADO TAMAÑO A4 X 180 HOJAS</v>
      </c>
      <c r="E51" s="90" t="str">
        <f t="shared" si="2"/>
        <v>UNIDAD</v>
      </c>
      <c r="F51" s="91">
        <f t="shared" si="3"/>
        <v>14.1</v>
      </c>
      <c r="G51" s="92"/>
      <c r="H51" s="92"/>
      <c r="I51" s="93" t="e">
        <f>IF(B51="","",(#REF!+G51+H51+#REF!))</f>
        <v>#REF!</v>
      </c>
      <c r="J51" s="94" t="e">
        <f t="shared" si="5"/>
        <v>#REF!</v>
      </c>
      <c r="K51" s="95"/>
    </row>
    <row r="52" spans="2:11" ht="17.100000000000001" customHeight="1" x14ac:dyDescent="0.2">
      <c r="B52" s="89">
        <v>41</v>
      </c>
      <c r="C52" s="90" t="str">
        <f t="shared" si="0"/>
        <v>715000320033</v>
      </c>
      <c r="D52" s="90" t="str">
        <f t="shared" si="1"/>
        <v>CUCHILLA PARA CORTAR PAPEL 10 mm</v>
      </c>
      <c r="E52" s="90" t="str">
        <f t="shared" si="2"/>
        <v>UNIDAD</v>
      </c>
      <c r="F52" s="91">
        <f t="shared" si="3"/>
        <v>1.45</v>
      </c>
      <c r="G52" s="92"/>
      <c r="H52" s="92"/>
      <c r="I52" s="93" t="e">
        <f>IF(B52="","",(#REF!+G52+H52+#REF!))</f>
        <v>#REF!</v>
      </c>
      <c r="J52" s="94" t="e">
        <f t="shared" si="5"/>
        <v>#REF!</v>
      </c>
      <c r="K52" s="95"/>
    </row>
    <row r="53" spans="2:11" ht="17.100000000000001" customHeight="1" x14ac:dyDescent="0.2">
      <c r="B53" s="89">
        <v>42</v>
      </c>
      <c r="C53" s="90" t="str">
        <f t="shared" si="0"/>
        <v>133000120071</v>
      </c>
      <c r="D53" s="90" t="str">
        <f t="shared" si="1"/>
        <v>DESINFECTANTE LIMPIADOR AROMATICO - PINO</v>
      </c>
      <c r="E53" s="90" t="str">
        <f t="shared" si="2"/>
        <v>GALON</v>
      </c>
      <c r="F53" s="91">
        <f t="shared" si="3"/>
        <v>11.8</v>
      </c>
      <c r="G53" s="92"/>
      <c r="H53" s="92"/>
      <c r="I53" s="93" t="e">
        <f>IF(B53="","",(#REF!+G53+H53+#REF!))</f>
        <v>#REF!</v>
      </c>
      <c r="J53" s="94" t="e">
        <f t="shared" si="5"/>
        <v>#REF!</v>
      </c>
      <c r="K53" s="95"/>
    </row>
    <row r="54" spans="2:11" ht="17.100000000000001" customHeight="1" x14ac:dyDescent="0.2">
      <c r="B54" s="89">
        <v>43</v>
      </c>
      <c r="C54" s="90" t="str">
        <f t="shared" si="0"/>
        <v>715000110056</v>
      </c>
      <c r="D54" s="90" t="str">
        <f t="shared" si="1"/>
        <v>ENGRAPADOR DE OFICINA (25 HOJAS)</v>
      </c>
      <c r="E54" s="90" t="str">
        <f t="shared" si="2"/>
        <v>UNIDAD</v>
      </c>
      <c r="F54" s="91">
        <f t="shared" si="3"/>
        <v>12</v>
      </c>
      <c r="G54" s="92"/>
      <c r="H54" s="92"/>
      <c r="I54" s="93" t="e">
        <f>IF(B54="","",(#REF!+G54+H54+#REF!))</f>
        <v>#REF!</v>
      </c>
      <c r="J54" s="94" t="e">
        <f t="shared" si="5"/>
        <v>#REF!</v>
      </c>
      <c r="K54" s="95"/>
    </row>
    <row r="55" spans="2:11" ht="17.100000000000001" customHeight="1" x14ac:dyDescent="0.2">
      <c r="B55" s="89">
        <v>44</v>
      </c>
      <c r="C55" s="90" t="str">
        <f t="shared" si="0"/>
        <v>715000110076</v>
      </c>
      <c r="D55" s="90" t="str">
        <f t="shared" si="1"/>
        <v>ENGRAPADOR DE OFICINA (30 HOJAS)</v>
      </c>
      <c r="E55" s="90" t="str">
        <f t="shared" si="2"/>
        <v>UNIDAD</v>
      </c>
      <c r="F55" s="91">
        <f t="shared" si="3"/>
        <v>13.8</v>
      </c>
      <c r="G55" s="92"/>
      <c r="H55" s="92"/>
      <c r="I55" s="93" t="e">
        <f>IF(B55="","",(#REF!+G55+H55+#REF!))</f>
        <v>#REF!</v>
      </c>
      <c r="J55" s="94" t="e">
        <f t="shared" si="5"/>
        <v>#REF!</v>
      </c>
      <c r="K55" s="95"/>
    </row>
    <row r="56" spans="2:11" ht="17.100000000000001" customHeight="1" x14ac:dyDescent="0.2">
      <c r="B56" s="89">
        <v>45</v>
      </c>
      <c r="C56" s="90" t="str">
        <f t="shared" si="0"/>
        <v>135000050015</v>
      </c>
      <c r="D56" s="90" t="str">
        <f t="shared" si="1"/>
        <v>ESCOBA BAJA POLICIA DE 3 PITAS 2 ZUNCHOS</v>
      </c>
      <c r="E56" s="90" t="str">
        <f t="shared" si="2"/>
        <v>UNIDAD</v>
      </c>
      <c r="F56" s="91">
        <f t="shared" si="3"/>
        <v>22</v>
      </c>
      <c r="G56" s="92"/>
      <c r="H56" s="92"/>
      <c r="I56" s="93" t="e">
        <f>IF(B56="","",(#REF!+G56+H56+#REF!))</f>
        <v>#REF!</v>
      </c>
      <c r="J56" s="94" t="e">
        <f t="shared" si="5"/>
        <v>#REF!</v>
      </c>
      <c r="K56" s="95"/>
    </row>
    <row r="57" spans="2:11" ht="17.100000000000001" customHeight="1" x14ac:dyDescent="0.2">
      <c r="B57" s="89">
        <v>46</v>
      </c>
      <c r="C57" s="90" t="str">
        <f t="shared" si="0"/>
        <v>135000050060</v>
      </c>
      <c r="D57" s="90" t="str">
        <f t="shared" si="1"/>
        <v>ESCOBA DE CERDA DE PLÁSTICO 40 cm</v>
      </c>
      <c r="E57" s="90" t="str">
        <f t="shared" si="2"/>
        <v>UNIDAD</v>
      </c>
      <c r="F57" s="91">
        <f t="shared" si="3"/>
        <v>17</v>
      </c>
      <c r="G57" s="92"/>
      <c r="H57" s="92"/>
      <c r="I57" s="93" t="e">
        <f>IF(B57="","",(#REF!+G57+H57+#REF!))</f>
        <v>#REF!</v>
      </c>
      <c r="J57" s="94" t="e">
        <f t="shared" si="5"/>
        <v>#REF!</v>
      </c>
      <c r="K57" s="95"/>
    </row>
    <row r="58" spans="2:11" ht="17.100000000000001" customHeight="1" x14ac:dyDescent="0.2">
      <c r="B58" s="89">
        <v>47</v>
      </c>
      <c r="C58" s="90" t="str">
        <f t="shared" si="0"/>
        <v>135000060119</v>
      </c>
      <c r="D58" s="90" t="str">
        <f t="shared" si="1"/>
        <v>ESCOBILLA DE PLASTICO PARA INODORO CON BASE</v>
      </c>
      <c r="E58" s="90" t="str">
        <f t="shared" si="2"/>
        <v>UNIDAD</v>
      </c>
      <c r="F58" s="91">
        <f t="shared" si="3"/>
        <v>4.0999999999999996</v>
      </c>
      <c r="G58" s="92"/>
      <c r="H58" s="92"/>
      <c r="I58" s="93" t="e">
        <f>IF(B58="","",(#REF!+G58+H58+#REF!))</f>
        <v>#REF!</v>
      </c>
      <c r="J58" s="94" t="e">
        <f t="shared" si="5"/>
        <v>#REF!</v>
      </c>
      <c r="K58" s="95"/>
    </row>
    <row r="59" spans="2:11" ht="17.100000000000001" customHeight="1" x14ac:dyDescent="0.2">
      <c r="B59" s="89">
        <v>48</v>
      </c>
      <c r="C59" s="90" t="str">
        <f t="shared" si="0"/>
        <v>715000240003</v>
      </c>
      <c r="D59" s="90" t="str">
        <f t="shared" si="1"/>
        <v>ESPONJERO DE JEBE REDONDO</v>
      </c>
      <c r="E59" s="90" t="str">
        <f t="shared" si="2"/>
        <v>UNIDAD</v>
      </c>
      <c r="F59" s="91">
        <f t="shared" si="3"/>
        <v>2.99</v>
      </c>
      <c r="G59" s="92"/>
      <c r="H59" s="92"/>
      <c r="I59" s="93" t="e">
        <f>IF(B59="","",(#REF!+G59+H59+#REF!))</f>
        <v>#REF!</v>
      </c>
      <c r="J59" s="94" t="e">
        <f t="shared" si="5"/>
        <v>#REF!</v>
      </c>
      <c r="K59" s="95"/>
    </row>
    <row r="60" spans="2:11" ht="17.100000000000001" customHeight="1" x14ac:dyDescent="0.2">
      <c r="B60" s="89">
        <v>49</v>
      </c>
      <c r="C60" s="90" t="str">
        <f t="shared" si="0"/>
        <v>710600040024</v>
      </c>
      <c r="D60" s="90" t="str">
        <f t="shared" si="1"/>
        <v>FOLDER MANILA TAMAÑO  A4</v>
      </c>
      <c r="E60" s="90" t="str">
        <f t="shared" si="2"/>
        <v>EMPAQUE X 25</v>
      </c>
      <c r="F60" s="91">
        <f t="shared" si="3"/>
        <v>9.5</v>
      </c>
      <c r="G60" s="92"/>
      <c r="H60" s="92"/>
      <c r="I60" s="93" t="e">
        <f>IF(B60="","",(#REF!+G60+H60+#REF!))</f>
        <v>#REF!</v>
      </c>
      <c r="J60" s="94" t="e">
        <f t="shared" si="5"/>
        <v>#REF!</v>
      </c>
      <c r="K60" s="95"/>
    </row>
    <row r="61" spans="2:11" ht="17.100000000000001" customHeight="1" x14ac:dyDescent="0.2">
      <c r="B61" s="89">
        <v>50</v>
      </c>
      <c r="C61" s="90" t="str">
        <f t="shared" si="0"/>
        <v>710600060044</v>
      </c>
      <c r="D61" s="90" t="str">
        <f t="shared" si="1"/>
        <v>FORRO DE PLASTICO TRANSPARENTE TAMAÑO OFICIO X 5 m</v>
      </c>
      <c r="E61" s="90" t="str">
        <f t="shared" si="2"/>
        <v>UNIDAD</v>
      </c>
      <c r="F61" s="91">
        <f t="shared" si="3"/>
        <v>6.5</v>
      </c>
      <c r="G61" s="92"/>
      <c r="H61" s="92"/>
      <c r="I61" s="93" t="e">
        <f>IF(B61="","",(#REF!+G61+H61+#REF!))</f>
        <v>#REF!</v>
      </c>
      <c r="J61" s="94" t="e">
        <f t="shared" si="5"/>
        <v>#REF!</v>
      </c>
      <c r="K61" s="95"/>
    </row>
    <row r="62" spans="2:11" ht="17.100000000000001" customHeight="1" x14ac:dyDescent="0.2">
      <c r="B62" s="89">
        <v>51</v>
      </c>
      <c r="C62" s="90" t="str">
        <f t="shared" si="0"/>
        <v>710300060060</v>
      </c>
      <c r="D62" s="90" t="str">
        <f t="shared" si="1"/>
        <v>GOMA EN BARRA X 10 g APROX.</v>
      </c>
      <c r="E62" s="90" t="str">
        <f t="shared" si="2"/>
        <v>UNIDAD</v>
      </c>
      <c r="F62" s="91">
        <f t="shared" si="3"/>
        <v>1.85</v>
      </c>
      <c r="G62" s="92"/>
      <c r="H62" s="92"/>
      <c r="I62" s="93" t="e">
        <f>IF(B62="","",(#REF!+G62+H62+#REF!))</f>
        <v>#REF!</v>
      </c>
      <c r="J62" s="94" t="e">
        <f t="shared" si="5"/>
        <v>#REF!</v>
      </c>
      <c r="K62" s="95"/>
    </row>
    <row r="63" spans="2:11" ht="17.100000000000001" customHeight="1" x14ac:dyDescent="0.2">
      <c r="B63" s="89">
        <v>52</v>
      </c>
      <c r="C63" s="90" t="str">
        <f t="shared" si="0"/>
        <v>710300060069</v>
      </c>
      <c r="D63" s="90" t="str">
        <f t="shared" si="1"/>
        <v>GOMA LIQUIDA X 250 mL</v>
      </c>
      <c r="E63" s="90" t="str">
        <f t="shared" si="2"/>
        <v>UNIDAD</v>
      </c>
      <c r="F63" s="91">
        <f t="shared" si="3"/>
        <v>3</v>
      </c>
      <c r="G63" s="92"/>
      <c r="H63" s="92"/>
      <c r="I63" s="93" t="e">
        <f>IF(B63="","",(#REF!+G63+H63+#REF!))</f>
        <v>#REF!</v>
      </c>
      <c r="J63" s="94" t="e">
        <f t="shared" si="5"/>
        <v>#REF!</v>
      </c>
      <c r="K63" s="95"/>
    </row>
    <row r="64" spans="2:11" ht="17.100000000000001" customHeight="1" x14ac:dyDescent="0.2">
      <c r="B64" s="89">
        <v>53</v>
      </c>
      <c r="C64" s="90" t="str">
        <f t="shared" si="0"/>
        <v>718500080012</v>
      </c>
      <c r="D64" s="90" t="str">
        <f t="shared" si="1"/>
        <v>GRAPA 23/13 X 1000</v>
      </c>
      <c r="E64" s="90" t="str">
        <f t="shared" si="2"/>
        <v>UNIDAD</v>
      </c>
      <c r="F64" s="91">
        <f t="shared" si="3"/>
        <v>3.5</v>
      </c>
      <c r="G64" s="92"/>
      <c r="H64" s="92"/>
      <c r="I64" s="93" t="e">
        <f>IF(B64="","",(#REF!+G64+H64+#REF!))</f>
        <v>#REF!</v>
      </c>
      <c r="J64" s="94" t="e">
        <f t="shared" si="5"/>
        <v>#REF!</v>
      </c>
      <c r="K64" s="95"/>
    </row>
    <row r="65" spans="2:11" ht="17.100000000000001" customHeight="1" x14ac:dyDescent="0.2">
      <c r="B65" s="89">
        <v>54</v>
      </c>
      <c r="C65" s="90" t="str">
        <f t="shared" si="0"/>
        <v>718500080026</v>
      </c>
      <c r="D65" s="90" t="str">
        <f t="shared" si="1"/>
        <v>GRAPA 26/6 X 5000</v>
      </c>
      <c r="E65" s="90" t="str">
        <f t="shared" si="2"/>
        <v>UNIDAD</v>
      </c>
      <c r="F65" s="91">
        <f t="shared" si="3"/>
        <v>2.5499999999999998</v>
      </c>
      <c r="G65" s="92"/>
      <c r="H65" s="92"/>
      <c r="I65" s="93" t="e">
        <f>IF(B65="","",(#REF!+G65+H65+#REF!))</f>
        <v>#REF!</v>
      </c>
      <c r="J65" s="94" t="e">
        <f t="shared" si="5"/>
        <v>#REF!</v>
      </c>
      <c r="K65" s="95"/>
    </row>
    <row r="66" spans="2:11" ht="17.100000000000001" customHeight="1" x14ac:dyDescent="0.2">
      <c r="B66" s="89">
        <v>55</v>
      </c>
      <c r="C66" s="90" t="str">
        <f t="shared" si="0"/>
        <v>139200100096</v>
      </c>
      <c r="D66" s="90" t="str">
        <f t="shared" si="1"/>
        <v>JABON DE TOCADOR LIQUIDO X 400 mL</v>
      </c>
      <c r="E66" s="90" t="str">
        <f t="shared" si="2"/>
        <v>UNIDAD</v>
      </c>
      <c r="F66" s="91">
        <f t="shared" si="3"/>
        <v>8.1999999999999993</v>
      </c>
      <c r="G66" s="92"/>
      <c r="H66" s="92"/>
      <c r="I66" s="93" t="e">
        <f>IF(B66="","",(#REF!+G66+H66+#REF!))</f>
        <v>#REF!</v>
      </c>
      <c r="J66" s="94" t="e">
        <f t="shared" si="5"/>
        <v>#REF!</v>
      </c>
      <c r="K66" s="95"/>
    </row>
    <row r="67" spans="2:11" ht="17.100000000000001" customHeight="1" x14ac:dyDescent="0.2">
      <c r="B67" s="89">
        <v>56</v>
      </c>
      <c r="C67" s="90" t="str">
        <f t="shared" si="0"/>
        <v>135000190087</v>
      </c>
      <c r="D67" s="90" t="str">
        <f t="shared" si="1"/>
        <v>JALADOR DE AGUA DE JEBE DE 40 cm</v>
      </c>
      <c r="E67" s="90" t="str">
        <f t="shared" si="2"/>
        <v>UNIDAD</v>
      </c>
      <c r="F67" s="91">
        <f t="shared" si="3"/>
        <v>18</v>
      </c>
      <c r="G67" s="92"/>
      <c r="H67" s="92"/>
      <c r="I67" s="93" t="e">
        <f>IF(B67="","",(#REF!+G67+H67+#REF!))</f>
        <v>#REF!</v>
      </c>
      <c r="J67" s="94" t="e">
        <f t="shared" si="5"/>
        <v>#REF!</v>
      </c>
      <c r="K67" s="95"/>
    </row>
    <row r="68" spans="2:11" ht="17.100000000000001" customHeight="1" x14ac:dyDescent="0.2">
      <c r="B68" s="89">
        <v>57</v>
      </c>
      <c r="C68" s="90" t="str">
        <f t="shared" si="0"/>
        <v>133000220009</v>
      </c>
      <c r="D68" s="90" t="str">
        <f t="shared" si="1"/>
        <v>KRESO X 1 L</v>
      </c>
      <c r="E68" s="90" t="str">
        <f t="shared" si="2"/>
        <v>UNIDAD</v>
      </c>
      <c r="F68" s="91">
        <f t="shared" si="3"/>
        <v>5.2</v>
      </c>
      <c r="G68" s="92"/>
      <c r="H68" s="92"/>
      <c r="I68" s="93" t="e">
        <f>IF(B68="","",(#REF!+G68+H68+#REF!))</f>
        <v>#REF!</v>
      </c>
      <c r="J68" s="94" t="e">
        <f t="shared" si="5"/>
        <v>#REF!</v>
      </c>
      <c r="K68" s="95"/>
    </row>
    <row r="69" spans="2:11" ht="17.100000000000001" customHeight="1" x14ac:dyDescent="0.2">
      <c r="B69" s="89"/>
      <c r="C69" s="90" t="str">
        <f t="shared" si="0"/>
        <v/>
      </c>
      <c r="D69" s="90" t="str">
        <f t="shared" si="1"/>
        <v/>
      </c>
      <c r="E69" s="90" t="str">
        <f t="shared" si="2"/>
        <v/>
      </c>
      <c r="F69" s="91" t="str">
        <f t="shared" si="3"/>
        <v/>
      </c>
      <c r="G69" s="92"/>
      <c r="H69" s="92"/>
      <c r="I69" s="93" t="str">
        <f>IF(B69="","",(#REF!+G69+H69+#REF!))</f>
        <v/>
      </c>
      <c r="J69" s="94" t="str">
        <f t="shared" si="5"/>
        <v/>
      </c>
      <c r="K69" s="95"/>
    </row>
    <row r="70" spans="2:11" ht="17.100000000000001" customHeight="1" x14ac:dyDescent="0.2">
      <c r="B70" s="89"/>
      <c r="C70" s="90" t="str">
        <f t="shared" si="0"/>
        <v/>
      </c>
      <c r="D70" s="90" t="str">
        <f t="shared" si="1"/>
        <v/>
      </c>
      <c r="E70" s="90" t="str">
        <f t="shared" si="2"/>
        <v/>
      </c>
      <c r="F70" s="91" t="str">
        <f t="shared" si="3"/>
        <v/>
      </c>
      <c r="G70" s="92"/>
      <c r="H70" s="92"/>
      <c r="I70" s="93" t="str">
        <f>IF(B70="","",(#REF!+G70+H70+#REF!))</f>
        <v/>
      </c>
      <c r="J70" s="94" t="str">
        <f t="shared" si="5"/>
        <v/>
      </c>
      <c r="K70" s="95"/>
    </row>
    <row r="71" spans="2:11" ht="17.100000000000001" customHeight="1" x14ac:dyDescent="0.2">
      <c r="B71" s="89"/>
      <c r="C71" s="90" t="str">
        <f t="shared" si="0"/>
        <v/>
      </c>
      <c r="D71" s="90" t="str">
        <f t="shared" si="1"/>
        <v/>
      </c>
      <c r="E71" s="90" t="str">
        <f t="shared" si="2"/>
        <v/>
      </c>
      <c r="F71" s="91" t="str">
        <f t="shared" si="3"/>
        <v/>
      </c>
      <c r="G71" s="92"/>
      <c r="H71" s="92"/>
      <c r="I71" s="93" t="str">
        <f>IF(B71="","",(#REF!+G71+H71+#REF!))</f>
        <v/>
      </c>
      <c r="J71" s="94" t="str">
        <f t="shared" si="5"/>
        <v/>
      </c>
      <c r="K71" s="95"/>
    </row>
    <row r="72" spans="2:11" ht="17.100000000000001" customHeight="1" x14ac:dyDescent="0.2">
      <c r="B72" s="89"/>
      <c r="C72" s="90" t="str">
        <f t="shared" si="0"/>
        <v/>
      </c>
      <c r="D72" s="90" t="str">
        <f t="shared" si="1"/>
        <v/>
      </c>
      <c r="E72" s="90" t="str">
        <f t="shared" si="2"/>
        <v/>
      </c>
      <c r="F72" s="91" t="str">
        <f t="shared" si="3"/>
        <v/>
      </c>
      <c r="G72" s="92"/>
      <c r="H72" s="92"/>
      <c r="I72" s="93" t="str">
        <f>IF(B72="","",(#REF!+G72+H72+#REF!))</f>
        <v/>
      </c>
      <c r="J72" s="94" t="str">
        <f t="shared" si="5"/>
        <v/>
      </c>
      <c r="K72" s="95"/>
    </row>
    <row r="73" spans="2:11" ht="17.100000000000001" customHeight="1" x14ac:dyDescent="0.2">
      <c r="B73" s="89"/>
      <c r="C73" s="90" t="str">
        <f t="shared" si="0"/>
        <v/>
      </c>
      <c r="D73" s="90" t="str">
        <f t="shared" si="1"/>
        <v/>
      </c>
      <c r="E73" s="90" t="str">
        <f t="shared" si="2"/>
        <v/>
      </c>
      <c r="F73" s="91" t="str">
        <f t="shared" si="3"/>
        <v/>
      </c>
      <c r="G73" s="92"/>
      <c r="H73" s="92"/>
      <c r="I73" s="93" t="str">
        <f>IF(B73="","",(#REF!+G73+H73+#REF!))</f>
        <v/>
      </c>
      <c r="J73" s="94" t="str">
        <f t="shared" si="5"/>
        <v/>
      </c>
      <c r="K73" s="95"/>
    </row>
    <row r="74" spans="2:11" ht="17.100000000000001" customHeight="1" x14ac:dyDescent="0.2">
      <c r="B74" s="89"/>
      <c r="C74" s="90" t="str">
        <f t="shared" si="0"/>
        <v/>
      </c>
      <c r="D74" s="90" t="str">
        <f t="shared" si="1"/>
        <v/>
      </c>
      <c r="E74" s="90" t="str">
        <f t="shared" si="2"/>
        <v/>
      </c>
      <c r="F74" s="91" t="str">
        <f t="shared" si="3"/>
        <v/>
      </c>
      <c r="G74" s="92"/>
      <c r="H74" s="92"/>
      <c r="I74" s="93" t="str">
        <f>IF(B74="","",(#REF!+G74+H74+#REF!))</f>
        <v/>
      </c>
      <c r="J74" s="94" t="str">
        <f t="shared" si="5"/>
        <v/>
      </c>
      <c r="K74" s="95"/>
    </row>
    <row r="75" spans="2:11" ht="17.100000000000001" customHeight="1" x14ac:dyDescent="0.2">
      <c r="B75" s="89"/>
      <c r="C75" s="90" t="str">
        <f t="shared" si="0"/>
        <v/>
      </c>
      <c r="D75" s="90" t="str">
        <f t="shared" si="1"/>
        <v/>
      </c>
      <c r="E75" s="90" t="str">
        <f t="shared" si="2"/>
        <v/>
      </c>
      <c r="F75" s="91" t="str">
        <f t="shared" si="3"/>
        <v/>
      </c>
      <c r="G75" s="92"/>
      <c r="H75" s="92"/>
      <c r="I75" s="93" t="str">
        <f>IF(B75="","",(#REF!+G75+H75+#REF!))</f>
        <v/>
      </c>
      <c r="J75" s="94" t="str">
        <f t="shared" si="5"/>
        <v/>
      </c>
      <c r="K75" s="95"/>
    </row>
    <row r="76" spans="2:11" ht="17.100000000000001" customHeight="1" x14ac:dyDescent="0.2">
      <c r="B76" s="89"/>
      <c r="C76" s="90" t="str">
        <f t="shared" ref="C76:C79" si="6">IF(B76="","",VLOOKUP(B76,CATALOGO,2,FALSE))</f>
        <v/>
      </c>
      <c r="D76" s="90" t="str">
        <f t="shared" ref="D76:D79" si="7">IF(B76="","",VLOOKUP(B76,CATALOGO,3,FALSE))</f>
        <v/>
      </c>
      <c r="E76" s="90" t="str">
        <f t="shared" ref="E76:E79" si="8">IF(B76="","",VLOOKUP(B76,CATALOGO,4,FALSE))</f>
        <v/>
      </c>
      <c r="F76" s="91" t="str">
        <f t="shared" ref="F76:F79" si="9">IF(B76="","",VLOOKUP(B76,CATALOGO,5,FALSE))</f>
        <v/>
      </c>
      <c r="G76" s="92"/>
      <c r="H76" s="92"/>
      <c r="I76" s="93" t="str">
        <f>IF(B76="","",(#REF!+G76+H76+#REF!))</f>
        <v/>
      </c>
      <c r="J76" s="94" t="str">
        <f t="shared" ref="J76:J79" si="10">IF(F76="","",(F76*I76))</f>
        <v/>
      </c>
      <c r="K76" s="95"/>
    </row>
    <row r="77" spans="2:11" ht="17.100000000000001" customHeight="1" x14ac:dyDescent="0.2">
      <c r="B77" s="89"/>
      <c r="C77" s="90" t="str">
        <f t="shared" si="6"/>
        <v/>
      </c>
      <c r="D77" s="90" t="str">
        <f t="shared" si="7"/>
        <v/>
      </c>
      <c r="E77" s="90" t="str">
        <f t="shared" si="8"/>
        <v/>
      </c>
      <c r="F77" s="91" t="str">
        <f t="shared" si="9"/>
        <v/>
      </c>
      <c r="G77" s="92"/>
      <c r="H77" s="92"/>
      <c r="I77" s="93" t="str">
        <f>IF(B77="","",(#REF!+G77+H77+#REF!))</f>
        <v/>
      </c>
      <c r="J77" s="94" t="str">
        <f t="shared" si="10"/>
        <v/>
      </c>
      <c r="K77" s="95"/>
    </row>
    <row r="78" spans="2:11" ht="17.100000000000001" customHeight="1" x14ac:dyDescent="0.2">
      <c r="B78" s="89"/>
      <c r="C78" s="90" t="str">
        <f t="shared" si="6"/>
        <v/>
      </c>
      <c r="D78" s="90" t="str">
        <f t="shared" si="7"/>
        <v/>
      </c>
      <c r="E78" s="90" t="str">
        <f t="shared" si="8"/>
        <v/>
      </c>
      <c r="F78" s="91" t="str">
        <f t="shared" si="9"/>
        <v/>
      </c>
      <c r="G78" s="92"/>
      <c r="H78" s="92"/>
      <c r="I78" s="93" t="str">
        <f>IF(B78="","",(#REF!+G78+H78+#REF!))</f>
        <v/>
      </c>
      <c r="J78" s="94" t="str">
        <f t="shared" si="10"/>
        <v/>
      </c>
      <c r="K78" s="95"/>
    </row>
    <row r="79" spans="2:11" ht="17.100000000000001" customHeight="1" x14ac:dyDescent="0.2">
      <c r="B79" s="89"/>
      <c r="C79" s="90" t="str">
        <f t="shared" si="6"/>
        <v/>
      </c>
      <c r="D79" s="90" t="str">
        <f t="shared" si="7"/>
        <v/>
      </c>
      <c r="E79" s="90" t="str">
        <f t="shared" si="8"/>
        <v/>
      </c>
      <c r="F79" s="91" t="str">
        <f t="shared" si="9"/>
        <v/>
      </c>
      <c r="G79" s="92"/>
      <c r="H79" s="92"/>
      <c r="I79" s="98" t="str">
        <f>IF(B79="","",(#REF!+G79+H79+#REF!))</f>
        <v/>
      </c>
      <c r="J79" s="99" t="str">
        <f t="shared" si="10"/>
        <v/>
      </c>
      <c r="K79" s="95"/>
    </row>
  </sheetData>
  <sheetProtection password="ABDC" formatCells="0" formatColumns="0" formatRows="0" insertColumns="0" insertRows="0" insertHyperlinks="0" sort="0" autoFilter="0" pivotTables="0"/>
  <autoFilter ref="B11:L79" xr:uid="{00000000-0009-0000-0000-000003000000}"/>
  <dataConsolidate/>
  <mergeCells count="15">
    <mergeCell ref="B9:C9"/>
    <mergeCell ref="D9:E9"/>
    <mergeCell ref="D2:G2"/>
    <mergeCell ref="G9:H9"/>
    <mergeCell ref="B6:C6"/>
    <mergeCell ref="B7:C7"/>
    <mergeCell ref="G7:H7"/>
    <mergeCell ref="B8:D8"/>
    <mergeCell ref="H2:I2"/>
    <mergeCell ref="J2:K2"/>
    <mergeCell ref="D3:G3"/>
    <mergeCell ref="I8:J8"/>
    <mergeCell ref="G5:H5"/>
    <mergeCell ref="B5:C5"/>
    <mergeCell ref="D5:E5"/>
  </mergeCells>
  <pageMargins left="0.62992125984251968" right="0.39370078740157483" top="0.35433070866141736" bottom="0.55118110236220474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autoLine="0" autoPict="0" r:id="rId5">
            <anchor moveWithCells="1">
              <from>
                <xdr:col>2</xdr:col>
                <xdr:colOff>0</xdr:colOff>
                <xdr:row>4</xdr:row>
                <xdr:rowOff>0</xdr:rowOff>
              </from>
              <to>
                <xdr:col>3</xdr:col>
                <xdr:colOff>66675</xdr:colOff>
                <xdr:row>6</xdr:row>
                <xdr:rowOff>9525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H391"/>
  <sheetViews>
    <sheetView zoomScale="85" zoomScaleNormal="85" workbookViewId="0">
      <pane xSplit="1" ySplit="1" topLeftCell="B69" activePane="bottomRight" state="frozen"/>
      <selection pane="topRight" activeCell="B1" sqref="B1"/>
      <selection pane="bottomLeft" activeCell="A2" sqref="A2"/>
      <selection pane="bottomRight" activeCell="A91" sqref="A91"/>
    </sheetView>
  </sheetViews>
  <sheetFormatPr baseColWidth="10" defaultRowHeight="15" x14ac:dyDescent="0.25"/>
  <cols>
    <col min="1" max="1" width="11.42578125" style="114"/>
    <col min="2" max="2" width="15.28515625" style="114" bestFit="1" customWidth="1"/>
    <col min="3" max="3" width="83.28515625" style="130" customWidth="1"/>
    <col min="4" max="5" width="15.28515625" style="114" customWidth="1"/>
    <col min="6" max="6" width="11.140625" style="108" hidden="1" customWidth="1"/>
    <col min="7" max="7" width="11.42578125" style="114" hidden="1" customWidth="1"/>
    <col min="8" max="8" width="11.42578125" style="114" customWidth="1"/>
    <col min="9" max="16384" width="11.42578125" style="114"/>
  </cols>
  <sheetData>
    <row r="1" spans="1:7" ht="30" x14ac:dyDescent="0.25">
      <c r="A1" s="145" t="s">
        <v>54</v>
      </c>
      <c r="B1" s="145" t="s">
        <v>21</v>
      </c>
      <c r="C1" s="145" t="s">
        <v>22</v>
      </c>
      <c r="D1" s="145" t="s">
        <v>1</v>
      </c>
      <c r="E1" s="146" t="s">
        <v>23</v>
      </c>
      <c r="F1" s="103" t="s">
        <v>48</v>
      </c>
    </row>
    <row r="2" spans="1:7" x14ac:dyDescent="0.25">
      <c r="A2" s="104">
        <v>1</v>
      </c>
      <c r="B2" s="115" t="s">
        <v>2153</v>
      </c>
      <c r="C2" s="112" t="s">
        <v>2154</v>
      </c>
      <c r="D2" s="115" t="s">
        <v>1</v>
      </c>
      <c r="E2" s="116">
        <v>5.9</v>
      </c>
      <c r="F2" s="106" t="s">
        <v>55</v>
      </c>
      <c r="G2" s="117"/>
    </row>
    <row r="3" spans="1:7" x14ac:dyDescent="0.25">
      <c r="A3" s="104">
        <v>2</v>
      </c>
      <c r="B3" s="115" t="s">
        <v>1905</v>
      </c>
      <c r="C3" s="112" t="s">
        <v>1906</v>
      </c>
      <c r="D3" s="115" t="s">
        <v>1</v>
      </c>
      <c r="E3" s="116">
        <v>1.82</v>
      </c>
      <c r="F3" s="105" t="s">
        <v>55</v>
      </c>
    </row>
    <row r="4" spans="1:7" x14ac:dyDescent="0.25">
      <c r="A4" s="104">
        <v>3</v>
      </c>
      <c r="B4" s="115" t="s">
        <v>1903</v>
      </c>
      <c r="C4" s="112" t="s">
        <v>1904</v>
      </c>
      <c r="D4" s="115" t="s">
        <v>1</v>
      </c>
      <c r="E4" s="116">
        <v>9.6</v>
      </c>
      <c r="F4" s="105" t="s">
        <v>55</v>
      </c>
    </row>
    <row r="5" spans="1:7" x14ac:dyDescent="0.25">
      <c r="A5" s="104">
        <v>4</v>
      </c>
      <c r="B5" s="118" t="s">
        <v>2155</v>
      </c>
      <c r="C5" s="128" t="s">
        <v>2156</v>
      </c>
      <c r="D5" s="118" t="s">
        <v>1</v>
      </c>
      <c r="E5" s="116">
        <v>39.43</v>
      </c>
      <c r="F5" s="105" t="s">
        <v>55</v>
      </c>
      <c r="G5" s="117"/>
    </row>
    <row r="6" spans="1:7" x14ac:dyDescent="0.25">
      <c r="A6" s="104">
        <v>5</v>
      </c>
      <c r="B6" s="118" t="s">
        <v>6</v>
      </c>
      <c r="C6" s="128" t="s">
        <v>7</v>
      </c>
      <c r="D6" s="118" t="s">
        <v>1</v>
      </c>
      <c r="E6" s="116">
        <v>5.7</v>
      </c>
      <c r="F6" s="105" t="s">
        <v>55</v>
      </c>
    </row>
    <row r="7" spans="1:7" x14ac:dyDescent="0.25">
      <c r="A7" s="104">
        <v>6</v>
      </c>
      <c r="B7" s="118" t="s">
        <v>2157</v>
      </c>
      <c r="C7" s="128" t="s">
        <v>2158</v>
      </c>
      <c r="D7" s="118" t="s">
        <v>1</v>
      </c>
      <c r="E7" s="116">
        <v>23</v>
      </c>
      <c r="F7" s="105" t="s">
        <v>55</v>
      </c>
    </row>
    <row r="8" spans="1:7" x14ac:dyDescent="0.25">
      <c r="A8" s="104">
        <v>7</v>
      </c>
      <c r="B8" s="118" t="s">
        <v>2159</v>
      </c>
      <c r="C8" s="128" t="s">
        <v>2160</v>
      </c>
      <c r="D8" s="118" t="s">
        <v>1</v>
      </c>
      <c r="E8" s="116">
        <v>43</v>
      </c>
      <c r="F8" s="105" t="s">
        <v>55</v>
      </c>
    </row>
    <row r="9" spans="1:7" x14ac:dyDescent="0.25">
      <c r="A9" s="104">
        <v>8</v>
      </c>
      <c r="B9" s="115" t="s">
        <v>2161</v>
      </c>
      <c r="C9" s="112" t="s">
        <v>2162</v>
      </c>
      <c r="D9" s="115" t="s">
        <v>1</v>
      </c>
      <c r="E9" s="119">
        <v>11.8</v>
      </c>
      <c r="F9" s="105" t="s">
        <v>55</v>
      </c>
    </row>
    <row r="10" spans="1:7" x14ac:dyDescent="0.25">
      <c r="A10" s="104">
        <v>9</v>
      </c>
      <c r="B10" s="118" t="s">
        <v>2163</v>
      </c>
      <c r="C10" s="128" t="s">
        <v>2164</v>
      </c>
      <c r="D10" s="118" t="s">
        <v>1</v>
      </c>
      <c r="E10" s="116">
        <v>12.8</v>
      </c>
      <c r="F10" s="105" t="s">
        <v>55</v>
      </c>
    </row>
    <row r="11" spans="1:7" x14ac:dyDescent="0.25">
      <c r="A11" s="104">
        <v>10</v>
      </c>
      <c r="B11" s="118" t="s">
        <v>42</v>
      </c>
      <c r="C11" s="128" t="s">
        <v>2165</v>
      </c>
      <c r="D11" s="118" t="s">
        <v>1</v>
      </c>
      <c r="E11" s="116">
        <v>1.9</v>
      </c>
      <c r="F11" s="105" t="s">
        <v>55</v>
      </c>
    </row>
    <row r="12" spans="1:7" x14ac:dyDescent="0.25">
      <c r="A12" s="104">
        <v>11</v>
      </c>
      <c r="B12" s="115" t="s">
        <v>10</v>
      </c>
      <c r="C12" s="112" t="s">
        <v>2166</v>
      </c>
      <c r="D12" s="115" t="s">
        <v>1</v>
      </c>
      <c r="E12" s="119">
        <v>1.9</v>
      </c>
      <c r="F12" s="105" t="s">
        <v>55</v>
      </c>
    </row>
    <row r="13" spans="1:7" x14ac:dyDescent="0.25">
      <c r="A13" s="104">
        <v>12</v>
      </c>
      <c r="B13" s="115" t="s">
        <v>41</v>
      </c>
      <c r="C13" s="112" t="s">
        <v>2167</v>
      </c>
      <c r="D13" s="115" t="s">
        <v>1</v>
      </c>
      <c r="E13" s="119">
        <v>1.9</v>
      </c>
      <c r="F13" s="105" t="s">
        <v>58</v>
      </c>
    </row>
    <row r="14" spans="1:7" x14ac:dyDescent="0.25">
      <c r="A14" s="104">
        <v>13</v>
      </c>
      <c r="B14" s="115" t="s">
        <v>2168</v>
      </c>
      <c r="C14" s="112" t="s">
        <v>2169</v>
      </c>
      <c r="D14" s="115" t="s">
        <v>1</v>
      </c>
      <c r="E14" s="119">
        <v>0.41</v>
      </c>
      <c r="F14" s="105" t="s">
        <v>56</v>
      </c>
    </row>
    <row r="15" spans="1:7" x14ac:dyDescent="0.25">
      <c r="A15" s="104">
        <v>14</v>
      </c>
      <c r="B15" s="118" t="s">
        <v>2170</v>
      </c>
      <c r="C15" s="128" t="s">
        <v>2171</v>
      </c>
      <c r="D15" s="118" t="s">
        <v>1</v>
      </c>
      <c r="E15" s="116">
        <v>0.41</v>
      </c>
      <c r="F15" s="105"/>
    </row>
    <row r="16" spans="1:7" x14ac:dyDescent="0.25">
      <c r="A16" s="104">
        <v>15</v>
      </c>
      <c r="B16" s="118" t="s">
        <v>2172</v>
      </c>
      <c r="C16" s="128" t="s">
        <v>2173</v>
      </c>
      <c r="D16" s="118" t="s">
        <v>1</v>
      </c>
      <c r="E16" s="116">
        <v>0.41</v>
      </c>
      <c r="F16" s="106" t="s">
        <v>57</v>
      </c>
    </row>
    <row r="17" spans="1:6" x14ac:dyDescent="0.25">
      <c r="A17" s="104">
        <v>16</v>
      </c>
      <c r="B17" s="115" t="s">
        <v>2310</v>
      </c>
      <c r="C17" s="112" t="s">
        <v>2311</v>
      </c>
      <c r="D17" s="115" t="s">
        <v>1</v>
      </c>
      <c r="E17" s="116">
        <v>0.48</v>
      </c>
      <c r="F17" s="105" t="s">
        <v>57</v>
      </c>
    </row>
    <row r="18" spans="1:6" x14ac:dyDescent="0.25">
      <c r="A18" s="104">
        <v>17</v>
      </c>
      <c r="B18" s="118" t="s">
        <v>1895</v>
      </c>
      <c r="C18" s="128" t="s">
        <v>1896</v>
      </c>
      <c r="D18" s="118" t="s">
        <v>1</v>
      </c>
      <c r="E18" s="116">
        <v>0.99</v>
      </c>
      <c r="F18" s="105" t="s">
        <v>57</v>
      </c>
    </row>
    <row r="19" spans="1:6" x14ac:dyDescent="0.25">
      <c r="A19" s="104">
        <v>18</v>
      </c>
      <c r="B19" s="115" t="s">
        <v>1893</v>
      </c>
      <c r="C19" s="112" t="s">
        <v>1894</v>
      </c>
      <c r="D19" s="115" t="s">
        <v>1</v>
      </c>
      <c r="E19" s="116">
        <v>0.6</v>
      </c>
      <c r="F19" s="105" t="s">
        <v>57</v>
      </c>
    </row>
    <row r="20" spans="1:6" x14ac:dyDescent="0.25">
      <c r="A20" s="104">
        <v>19</v>
      </c>
      <c r="B20" s="115" t="s">
        <v>1891</v>
      </c>
      <c r="C20" s="112" t="s">
        <v>1892</v>
      </c>
      <c r="D20" s="115" t="s">
        <v>1</v>
      </c>
      <c r="E20" s="116">
        <v>0.6</v>
      </c>
      <c r="F20" s="105" t="s">
        <v>57</v>
      </c>
    </row>
    <row r="21" spans="1:6" x14ac:dyDescent="0.25">
      <c r="A21" s="104">
        <v>20</v>
      </c>
      <c r="B21" s="115" t="s">
        <v>1883</v>
      </c>
      <c r="C21" s="112" t="s">
        <v>1884</v>
      </c>
      <c r="D21" s="115" t="s">
        <v>1</v>
      </c>
      <c r="E21" s="116">
        <v>0.6</v>
      </c>
      <c r="F21" s="105" t="s">
        <v>57</v>
      </c>
    </row>
    <row r="22" spans="1:6" x14ac:dyDescent="0.25">
      <c r="A22" s="104">
        <v>21</v>
      </c>
      <c r="B22" s="115" t="s">
        <v>1887</v>
      </c>
      <c r="C22" s="112" t="s">
        <v>1888</v>
      </c>
      <c r="D22" s="115" t="s">
        <v>1</v>
      </c>
      <c r="E22" s="119">
        <v>0.6</v>
      </c>
      <c r="F22" s="105" t="s">
        <v>57</v>
      </c>
    </row>
    <row r="23" spans="1:6" x14ac:dyDescent="0.25">
      <c r="A23" s="104">
        <v>22</v>
      </c>
      <c r="B23" s="115" t="s">
        <v>1885</v>
      </c>
      <c r="C23" s="112" t="s">
        <v>1886</v>
      </c>
      <c r="D23" s="115" t="s">
        <v>1</v>
      </c>
      <c r="E23" s="116">
        <v>0.6</v>
      </c>
      <c r="F23" s="106" t="s">
        <v>57</v>
      </c>
    </row>
    <row r="24" spans="1:6" x14ac:dyDescent="0.25">
      <c r="A24" s="104">
        <v>23</v>
      </c>
      <c r="B24" s="115" t="s">
        <v>1889</v>
      </c>
      <c r="C24" s="112" t="s">
        <v>1890</v>
      </c>
      <c r="D24" s="115" t="s">
        <v>1</v>
      </c>
      <c r="E24" s="116">
        <v>0.6</v>
      </c>
      <c r="F24" s="105"/>
    </row>
    <row r="25" spans="1:6" x14ac:dyDescent="0.25">
      <c r="A25" s="104">
        <v>24</v>
      </c>
      <c r="B25" s="115" t="s">
        <v>1899</v>
      </c>
      <c r="C25" s="112" t="s">
        <v>1900</v>
      </c>
      <c r="D25" s="115" t="s">
        <v>3</v>
      </c>
      <c r="E25" s="116">
        <v>17.5</v>
      </c>
      <c r="F25" s="106" t="s">
        <v>58</v>
      </c>
    </row>
    <row r="26" spans="1:6" x14ac:dyDescent="0.25">
      <c r="A26" s="104">
        <v>25</v>
      </c>
      <c r="B26" s="115" t="s">
        <v>1901</v>
      </c>
      <c r="C26" s="112" t="s">
        <v>1902</v>
      </c>
      <c r="D26" s="115" t="s">
        <v>3</v>
      </c>
      <c r="E26" s="116">
        <v>17.5</v>
      </c>
      <c r="F26" s="105" t="s">
        <v>58</v>
      </c>
    </row>
    <row r="27" spans="1:6" x14ac:dyDescent="0.25">
      <c r="A27" s="104">
        <v>26</v>
      </c>
      <c r="B27" s="115" t="s">
        <v>1897</v>
      </c>
      <c r="C27" s="112" t="s">
        <v>1898</v>
      </c>
      <c r="D27" s="115" t="s">
        <v>3</v>
      </c>
      <c r="E27" s="116">
        <v>17.5</v>
      </c>
      <c r="F27" s="105" t="s">
        <v>58</v>
      </c>
    </row>
    <row r="28" spans="1:6" x14ac:dyDescent="0.25">
      <c r="A28" s="104">
        <v>27</v>
      </c>
      <c r="B28" s="115" t="s">
        <v>2174</v>
      </c>
      <c r="C28" s="112" t="s">
        <v>2175</v>
      </c>
      <c r="D28" s="115" t="s">
        <v>1</v>
      </c>
      <c r="E28" s="116">
        <v>32</v>
      </c>
      <c r="F28" s="105" t="s">
        <v>58</v>
      </c>
    </row>
    <row r="29" spans="1:6" x14ac:dyDescent="0.25">
      <c r="A29" s="104">
        <v>28</v>
      </c>
      <c r="B29" s="115" t="s">
        <v>2176</v>
      </c>
      <c r="C29" s="112" t="s">
        <v>2177</v>
      </c>
      <c r="D29" s="115" t="s">
        <v>1</v>
      </c>
      <c r="E29" s="116">
        <v>32</v>
      </c>
      <c r="F29" s="105" t="s">
        <v>58</v>
      </c>
    </row>
    <row r="30" spans="1:6" x14ac:dyDescent="0.25">
      <c r="A30" s="104">
        <v>29</v>
      </c>
      <c r="B30" s="115" t="s">
        <v>2178</v>
      </c>
      <c r="C30" s="112" t="s">
        <v>2179</v>
      </c>
      <c r="D30" s="115" t="s">
        <v>1</v>
      </c>
      <c r="E30" s="119">
        <v>32</v>
      </c>
      <c r="F30" s="105" t="s">
        <v>58</v>
      </c>
    </row>
    <row r="31" spans="1:6" x14ac:dyDescent="0.25">
      <c r="A31" s="104">
        <v>30</v>
      </c>
      <c r="B31" s="115" t="s">
        <v>2180</v>
      </c>
      <c r="C31" s="112" t="s">
        <v>2181</v>
      </c>
      <c r="D31" s="115" t="s">
        <v>1</v>
      </c>
      <c r="E31" s="116">
        <v>2.6</v>
      </c>
      <c r="F31" s="105" t="s">
        <v>58</v>
      </c>
    </row>
    <row r="32" spans="1:6" x14ac:dyDescent="0.25">
      <c r="A32" s="104">
        <v>31</v>
      </c>
      <c r="B32" s="115" t="s">
        <v>2182</v>
      </c>
      <c r="C32" s="112" t="s">
        <v>2183</v>
      </c>
      <c r="D32" s="115" t="s">
        <v>1</v>
      </c>
      <c r="E32" s="116">
        <v>2.99</v>
      </c>
      <c r="F32" s="105" t="s">
        <v>58</v>
      </c>
    </row>
    <row r="33" spans="1:7" x14ac:dyDescent="0.25">
      <c r="A33" s="104">
        <v>32</v>
      </c>
      <c r="B33" s="115" t="s">
        <v>2184</v>
      </c>
      <c r="C33" s="112" t="s">
        <v>2185</v>
      </c>
      <c r="D33" s="115" t="s">
        <v>1</v>
      </c>
      <c r="E33" s="116">
        <v>1.99</v>
      </c>
      <c r="F33" s="105" t="s">
        <v>58</v>
      </c>
    </row>
    <row r="34" spans="1:7" x14ac:dyDescent="0.25">
      <c r="A34" s="104">
        <v>33</v>
      </c>
      <c r="B34" s="115" t="s">
        <v>36</v>
      </c>
      <c r="C34" s="112" t="s">
        <v>25</v>
      </c>
      <c r="D34" s="115" t="s">
        <v>1</v>
      </c>
      <c r="E34" s="116">
        <v>2.99</v>
      </c>
      <c r="F34" s="106" t="s">
        <v>58</v>
      </c>
      <c r="G34" s="120"/>
    </row>
    <row r="35" spans="1:7" x14ac:dyDescent="0.25">
      <c r="A35" s="104">
        <v>34</v>
      </c>
      <c r="B35" s="115" t="s">
        <v>2186</v>
      </c>
      <c r="C35" s="112" t="s">
        <v>2187</v>
      </c>
      <c r="D35" s="115" t="s">
        <v>1</v>
      </c>
      <c r="E35" s="116">
        <v>1.1000000000000001</v>
      </c>
      <c r="F35" s="105" t="s">
        <v>58</v>
      </c>
    </row>
    <row r="36" spans="1:7" x14ac:dyDescent="0.25">
      <c r="A36" s="104">
        <v>35</v>
      </c>
      <c r="B36" s="115" t="s">
        <v>2188</v>
      </c>
      <c r="C36" s="112" t="s">
        <v>2189</v>
      </c>
      <c r="D36" s="115" t="s">
        <v>1</v>
      </c>
      <c r="E36" s="116">
        <v>3</v>
      </c>
      <c r="F36" s="105" t="s">
        <v>58</v>
      </c>
    </row>
    <row r="37" spans="1:7" x14ac:dyDescent="0.25">
      <c r="A37" s="104">
        <v>36</v>
      </c>
      <c r="B37" s="115" t="s">
        <v>2190</v>
      </c>
      <c r="C37" s="112" t="s">
        <v>2191</v>
      </c>
      <c r="D37" s="115" t="s">
        <v>1</v>
      </c>
      <c r="E37" s="116">
        <v>8.15</v>
      </c>
      <c r="F37" s="105" t="s">
        <v>58</v>
      </c>
    </row>
    <row r="38" spans="1:7" x14ac:dyDescent="0.25">
      <c r="A38" s="104">
        <v>37</v>
      </c>
      <c r="B38" s="115" t="s">
        <v>38</v>
      </c>
      <c r="C38" s="112" t="s">
        <v>26</v>
      </c>
      <c r="D38" s="115" t="s">
        <v>1</v>
      </c>
      <c r="E38" s="116">
        <v>1.55</v>
      </c>
      <c r="F38" s="105" t="s">
        <v>58</v>
      </c>
    </row>
    <row r="39" spans="1:7" x14ac:dyDescent="0.25">
      <c r="A39" s="104">
        <v>38</v>
      </c>
      <c r="B39" s="115" t="s">
        <v>2192</v>
      </c>
      <c r="C39" s="112" t="s">
        <v>2193</v>
      </c>
      <c r="D39" s="115" t="s">
        <v>1</v>
      </c>
      <c r="E39" s="116">
        <v>4.49</v>
      </c>
      <c r="F39" s="105" t="s">
        <v>58</v>
      </c>
    </row>
    <row r="40" spans="1:7" x14ac:dyDescent="0.25">
      <c r="A40" s="104">
        <v>39</v>
      </c>
      <c r="B40" s="115" t="s">
        <v>2194</v>
      </c>
      <c r="C40" s="112" t="s">
        <v>2195</v>
      </c>
      <c r="D40" s="115" t="s">
        <v>1</v>
      </c>
      <c r="E40" s="116">
        <v>2.2000000000000002</v>
      </c>
      <c r="F40" s="105" t="s">
        <v>58</v>
      </c>
    </row>
    <row r="41" spans="1:7" x14ac:dyDescent="0.25">
      <c r="A41" s="104">
        <v>40</v>
      </c>
      <c r="B41" s="115" t="s">
        <v>2196</v>
      </c>
      <c r="C41" s="112" t="s">
        <v>2197</v>
      </c>
      <c r="D41" s="115" t="s">
        <v>1</v>
      </c>
      <c r="E41" s="119">
        <v>14.1</v>
      </c>
      <c r="F41" s="105" t="s">
        <v>58</v>
      </c>
    </row>
    <row r="42" spans="1:7" x14ac:dyDescent="0.25">
      <c r="A42" s="104">
        <v>41</v>
      </c>
      <c r="B42" s="115" t="s">
        <v>40</v>
      </c>
      <c r="C42" s="112" t="s">
        <v>28</v>
      </c>
      <c r="D42" s="115" t="s">
        <v>1</v>
      </c>
      <c r="E42" s="116">
        <v>1.45</v>
      </c>
      <c r="F42" s="105" t="s">
        <v>58</v>
      </c>
    </row>
    <row r="43" spans="1:7" x14ac:dyDescent="0.25">
      <c r="A43" s="104">
        <v>42</v>
      </c>
      <c r="B43" s="115" t="s">
        <v>2198</v>
      </c>
      <c r="C43" s="112" t="s">
        <v>2199</v>
      </c>
      <c r="D43" s="115" t="s">
        <v>3</v>
      </c>
      <c r="E43" s="116">
        <v>11.8</v>
      </c>
      <c r="F43" s="105" t="s">
        <v>58</v>
      </c>
    </row>
    <row r="44" spans="1:7" x14ac:dyDescent="0.25">
      <c r="A44" s="104">
        <v>43</v>
      </c>
      <c r="B44" s="115" t="s">
        <v>2200</v>
      </c>
      <c r="C44" s="112" t="s">
        <v>2201</v>
      </c>
      <c r="D44" s="115" t="s">
        <v>1</v>
      </c>
      <c r="E44" s="116">
        <v>12</v>
      </c>
      <c r="F44" s="105" t="s">
        <v>58</v>
      </c>
    </row>
    <row r="45" spans="1:7" x14ac:dyDescent="0.25">
      <c r="A45" s="104">
        <v>44</v>
      </c>
      <c r="B45" s="115" t="s">
        <v>2202</v>
      </c>
      <c r="C45" s="112" t="s">
        <v>2203</v>
      </c>
      <c r="D45" s="115" t="s">
        <v>1</v>
      </c>
      <c r="E45" s="116">
        <v>13.8</v>
      </c>
      <c r="F45" s="105" t="s">
        <v>58</v>
      </c>
    </row>
    <row r="46" spans="1:7" x14ac:dyDescent="0.25">
      <c r="A46" s="104">
        <v>45</v>
      </c>
      <c r="B46" s="115" t="s">
        <v>2204</v>
      </c>
      <c r="C46" s="112" t="s">
        <v>2205</v>
      </c>
      <c r="D46" s="115" t="s">
        <v>1</v>
      </c>
      <c r="E46" s="119">
        <v>22</v>
      </c>
      <c r="F46" s="105" t="s">
        <v>58</v>
      </c>
    </row>
    <row r="47" spans="1:7" x14ac:dyDescent="0.25">
      <c r="A47" s="104">
        <v>46</v>
      </c>
      <c r="B47" s="115" t="s">
        <v>2206</v>
      </c>
      <c r="C47" s="112" t="s">
        <v>2207</v>
      </c>
      <c r="D47" s="115" t="s">
        <v>1</v>
      </c>
      <c r="E47" s="119">
        <v>17</v>
      </c>
      <c r="F47" s="105" t="s">
        <v>58</v>
      </c>
    </row>
    <row r="48" spans="1:7" x14ac:dyDescent="0.25">
      <c r="A48" s="104">
        <v>47</v>
      </c>
      <c r="B48" s="115" t="s">
        <v>2208</v>
      </c>
      <c r="C48" s="112" t="s">
        <v>2209</v>
      </c>
      <c r="D48" s="115" t="s">
        <v>1</v>
      </c>
      <c r="E48" s="119">
        <v>4.0999999999999996</v>
      </c>
      <c r="F48" s="106" t="s">
        <v>58</v>
      </c>
    </row>
    <row r="49" spans="1:7" x14ac:dyDescent="0.25">
      <c r="A49" s="104">
        <v>48</v>
      </c>
      <c r="B49" s="115" t="s">
        <v>2210</v>
      </c>
      <c r="C49" s="112" t="s">
        <v>2211</v>
      </c>
      <c r="D49" s="115" t="s">
        <v>1</v>
      </c>
      <c r="E49" s="119">
        <v>2.99</v>
      </c>
      <c r="F49" s="106" t="s">
        <v>58</v>
      </c>
    </row>
    <row r="50" spans="1:7" x14ac:dyDescent="0.25">
      <c r="A50" s="104">
        <v>49</v>
      </c>
      <c r="B50" s="115" t="s">
        <v>37</v>
      </c>
      <c r="C50" s="112" t="s">
        <v>33</v>
      </c>
      <c r="D50" s="115" t="s">
        <v>2</v>
      </c>
      <c r="E50" s="119">
        <v>9.5</v>
      </c>
      <c r="F50" s="106" t="s">
        <v>58</v>
      </c>
    </row>
    <row r="51" spans="1:7" x14ac:dyDescent="0.25">
      <c r="A51" s="104">
        <v>50</v>
      </c>
      <c r="B51" s="115" t="s">
        <v>2212</v>
      </c>
      <c r="C51" s="112" t="s">
        <v>2213</v>
      </c>
      <c r="D51" s="115" t="s">
        <v>1</v>
      </c>
      <c r="E51" s="119">
        <v>6.5</v>
      </c>
      <c r="F51" s="105" t="s">
        <v>58</v>
      </c>
    </row>
    <row r="52" spans="1:7" ht="14.25" customHeight="1" x14ac:dyDescent="0.25">
      <c r="A52" s="104">
        <v>51</v>
      </c>
      <c r="B52" s="115" t="s">
        <v>2214</v>
      </c>
      <c r="C52" s="112" t="s">
        <v>2215</v>
      </c>
      <c r="D52" s="115" t="s">
        <v>1</v>
      </c>
      <c r="E52" s="119">
        <v>1.85</v>
      </c>
      <c r="F52" s="106" t="s">
        <v>58</v>
      </c>
      <c r="G52" s="120"/>
    </row>
    <row r="53" spans="1:7" ht="14.25" customHeight="1" x14ac:dyDescent="0.25">
      <c r="A53" s="104">
        <v>52</v>
      </c>
      <c r="B53" s="115" t="s">
        <v>2216</v>
      </c>
      <c r="C53" s="112" t="s">
        <v>2217</v>
      </c>
      <c r="D53" s="115" t="s">
        <v>1</v>
      </c>
      <c r="E53" s="119">
        <v>3</v>
      </c>
      <c r="F53" s="105" t="s">
        <v>58</v>
      </c>
    </row>
    <row r="54" spans="1:7" ht="14.25" customHeight="1" x14ac:dyDescent="0.25">
      <c r="A54" s="104">
        <v>53</v>
      </c>
      <c r="B54" s="115" t="s">
        <v>2218</v>
      </c>
      <c r="C54" s="112" t="s">
        <v>2219</v>
      </c>
      <c r="D54" s="115" t="s">
        <v>1</v>
      </c>
      <c r="E54" s="119">
        <v>3.5</v>
      </c>
      <c r="F54" s="105" t="s">
        <v>58</v>
      </c>
    </row>
    <row r="55" spans="1:7" ht="14.25" customHeight="1" x14ac:dyDescent="0.25">
      <c r="A55" s="104">
        <v>54</v>
      </c>
      <c r="B55" s="115" t="s">
        <v>12</v>
      </c>
      <c r="C55" s="112" t="s">
        <v>13</v>
      </c>
      <c r="D55" s="115" t="s">
        <v>1</v>
      </c>
      <c r="E55" s="119">
        <v>2.5499999999999998</v>
      </c>
      <c r="F55" s="105" t="s">
        <v>58</v>
      </c>
    </row>
    <row r="56" spans="1:7" ht="14.25" customHeight="1" x14ac:dyDescent="0.25">
      <c r="A56" s="104">
        <v>55</v>
      </c>
      <c r="B56" s="118" t="s">
        <v>2220</v>
      </c>
      <c r="C56" s="128" t="s">
        <v>2221</v>
      </c>
      <c r="D56" s="118" t="s">
        <v>1</v>
      </c>
      <c r="E56" s="116">
        <v>8.1999999999999993</v>
      </c>
      <c r="F56" s="105" t="s">
        <v>58</v>
      </c>
    </row>
    <row r="57" spans="1:7" ht="14.25" customHeight="1" x14ac:dyDescent="0.25">
      <c r="A57" s="104">
        <v>56</v>
      </c>
      <c r="B57" s="115" t="s">
        <v>2222</v>
      </c>
      <c r="C57" s="112" t="s">
        <v>2223</v>
      </c>
      <c r="D57" s="115" t="s">
        <v>1</v>
      </c>
      <c r="E57" s="116">
        <v>18</v>
      </c>
      <c r="F57" s="105" t="s">
        <v>58</v>
      </c>
    </row>
    <row r="58" spans="1:7" ht="14.25" customHeight="1" x14ac:dyDescent="0.25">
      <c r="A58" s="104">
        <v>57</v>
      </c>
      <c r="B58" s="115" t="s">
        <v>35</v>
      </c>
      <c r="C58" s="112" t="s">
        <v>24</v>
      </c>
      <c r="D58" s="115" t="s">
        <v>1</v>
      </c>
      <c r="E58" s="116">
        <v>5.2</v>
      </c>
      <c r="F58" s="105" t="s">
        <v>58</v>
      </c>
    </row>
    <row r="59" spans="1:7" ht="14.25" customHeight="1" x14ac:dyDescent="0.25">
      <c r="A59" s="104">
        <v>58</v>
      </c>
      <c r="B59" s="118" t="s">
        <v>2224</v>
      </c>
      <c r="C59" s="128" t="s">
        <v>2225</v>
      </c>
      <c r="D59" s="118" t="s">
        <v>1</v>
      </c>
      <c r="E59" s="116">
        <v>0.78</v>
      </c>
      <c r="F59" s="105" t="s">
        <v>58</v>
      </c>
    </row>
    <row r="60" spans="1:7" ht="14.25" customHeight="1" x14ac:dyDescent="0.25">
      <c r="A60" s="104">
        <v>59</v>
      </c>
      <c r="B60" s="115" t="s">
        <v>2226</v>
      </c>
      <c r="C60" s="112" t="s">
        <v>2227</v>
      </c>
      <c r="D60" s="115" t="s">
        <v>1</v>
      </c>
      <c r="E60" s="116">
        <v>4.3</v>
      </c>
      <c r="F60" s="105" t="s">
        <v>58</v>
      </c>
    </row>
    <row r="61" spans="1:7" ht="14.25" customHeight="1" x14ac:dyDescent="0.25">
      <c r="A61" s="104">
        <v>60</v>
      </c>
      <c r="B61" s="115" t="s">
        <v>2228</v>
      </c>
      <c r="C61" s="112" t="s">
        <v>2229</v>
      </c>
      <c r="D61" s="115" t="s">
        <v>1</v>
      </c>
      <c r="E61" s="116">
        <v>10.199999999999999</v>
      </c>
      <c r="F61" s="105" t="s">
        <v>58</v>
      </c>
    </row>
    <row r="62" spans="1:7" ht="14.25" customHeight="1" x14ac:dyDescent="0.25">
      <c r="A62" s="104">
        <v>61</v>
      </c>
      <c r="B62" s="118" t="s">
        <v>2230</v>
      </c>
      <c r="C62" s="128" t="s">
        <v>2231</v>
      </c>
      <c r="D62" s="118" t="s">
        <v>1</v>
      </c>
      <c r="E62" s="116">
        <v>0.38</v>
      </c>
      <c r="F62" s="105" t="s">
        <v>58</v>
      </c>
    </row>
    <row r="63" spans="1:7" ht="14.25" customHeight="1" x14ac:dyDescent="0.25">
      <c r="A63" s="104">
        <v>62</v>
      </c>
      <c r="B63" s="115" t="s">
        <v>2232</v>
      </c>
      <c r="C63" s="112" t="s">
        <v>2233</v>
      </c>
      <c r="D63" s="115" t="s">
        <v>1</v>
      </c>
      <c r="E63" s="116">
        <v>26.4</v>
      </c>
      <c r="F63" s="105" t="s">
        <v>58</v>
      </c>
    </row>
    <row r="64" spans="1:7" ht="14.25" customHeight="1" x14ac:dyDescent="0.25">
      <c r="A64" s="104">
        <v>63</v>
      </c>
      <c r="B64" s="115" t="s">
        <v>2234</v>
      </c>
      <c r="C64" s="112" t="s">
        <v>2235</v>
      </c>
      <c r="D64" s="115" t="s">
        <v>1</v>
      </c>
      <c r="E64" s="121">
        <v>6.5</v>
      </c>
      <c r="F64" s="105" t="s">
        <v>58</v>
      </c>
    </row>
    <row r="65" spans="1:8" ht="14.25" customHeight="1" x14ac:dyDescent="0.25">
      <c r="A65" s="104">
        <v>64</v>
      </c>
      <c r="B65" s="115" t="s">
        <v>8</v>
      </c>
      <c r="C65" s="112" t="s">
        <v>9</v>
      </c>
      <c r="D65" s="115" t="s">
        <v>1</v>
      </c>
      <c r="E65" s="121">
        <v>2.38</v>
      </c>
      <c r="F65" s="105" t="s">
        <v>58</v>
      </c>
    </row>
    <row r="66" spans="1:8" ht="14.25" customHeight="1" x14ac:dyDescent="0.25">
      <c r="A66" s="104">
        <v>65</v>
      </c>
      <c r="B66" s="115" t="s">
        <v>2236</v>
      </c>
      <c r="C66" s="112" t="s">
        <v>2237</v>
      </c>
      <c r="D66" s="115" t="s">
        <v>1</v>
      </c>
      <c r="E66" s="121">
        <v>2.35</v>
      </c>
      <c r="F66" s="105" t="s">
        <v>58</v>
      </c>
      <c r="G66" s="120"/>
    </row>
    <row r="67" spans="1:8" ht="14.25" customHeight="1" x14ac:dyDescent="0.25">
      <c r="A67" s="104">
        <v>66</v>
      </c>
      <c r="B67" s="115" t="s">
        <v>2238</v>
      </c>
      <c r="C67" s="112" t="s">
        <v>2239</v>
      </c>
      <c r="D67" s="115" t="s">
        <v>1</v>
      </c>
      <c r="E67" s="121">
        <v>9.1999999999999993</v>
      </c>
      <c r="F67" s="105" t="s">
        <v>58</v>
      </c>
    </row>
    <row r="68" spans="1:8" ht="14.25" customHeight="1" x14ac:dyDescent="0.25">
      <c r="A68" s="104">
        <v>67</v>
      </c>
      <c r="B68" s="115" t="s">
        <v>47</v>
      </c>
      <c r="C68" s="112" t="s">
        <v>32</v>
      </c>
      <c r="D68" s="115" t="s">
        <v>11</v>
      </c>
      <c r="E68" s="121">
        <v>16</v>
      </c>
      <c r="F68" s="105" t="s">
        <v>58</v>
      </c>
    </row>
    <row r="69" spans="1:8" ht="14.25" customHeight="1" x14ac:dyDescent="0.25">
      <c r="A69" s="104">
        <v>68</v>
      </c>
      <c r="B69" s="115" t="s">
        <v>2240</v>
      </c>
      <c r="C69" s="112" t="s">
        <v>2241</v>
      </c>
      <c r="D69" s="115" t="s">
        <v>11</v>
      </c>
      <c r="E69" s="116">
        <v>52</v>
      </c>
      <c r="F69" s="105" t="s">
        <v>58</v>
      </c>
      <c r="G69" s="120"/>
    </row>
    <row r="70" spans="1:8" ht="14.25" customHeight="1" x14ac:dyDescent="0.25">
      <c r="A70" s="104">
        <v>69</v>
      </c>
      <c r="B70" s="118" t="s">
        <v>1881</v>
      </c>
      <c r="C70" s="128" t="s">
        <v>1882</v>
      </c>
      <c r="D70" s="118" t="s">
        <v>5</v>
      </c>
      <c r="E70" s="116">
        <v>7.2</v>
      </c>
      <c r="F70" s="105" t="s">
        <v>58</v>
      </c>
    </row>
    <row r="71" spans="1:8" ht="14.25" customHeight="1" x14ac:dyDescent="0.25">
      <c r="A71" s="104">
        <v>70</v>
      </c>
      <c r="B71" s="115" t="s">
        <v>1869</v>
      </c>
      <c r="C71" s="112" t="s">
        <v>1870</v>
      </c>
      <c r="D71" s="115" t="s">
        <v>1</v>
      </c>
      <c r="E71" s="116">
        <v>0.25</v>
      </c>
      <c r="F71" s="122" t="s">
        <v>1858</v>
      </c>
      <c r="G71" s="122"/>
      <c r="H71" s="122"/>
    </row>
    <row r="72" spans="1:8" ht="14.25" customHeight="1" x14ac:dyDescent="0.25">
      <c r="A72" s="104">
        <v>71</v>
      </c>
      <c r="B72" s="115" t="s">
        <v>1875</v>
      </c>
      <c r="C72" s="112" t="s">
        <v>1876</v>
      </c>
      <c r="D72" s="115" t="s">
        <v>1</v>
      </c>
      <c r="E72" s="116">
        <v>0.25</v>
      </c>
      <c r="F72" s="122" t="s">
        <v>1859</v>
      </c>
      <c r="G72" s="122"/>
      <c r="H72" s="122"/>
    </row>
    <row r="73" spans="1:8" ht="14.25" customHeight="1" x14ac:dyDescent="0.25">
      <c r="A73" s="104">
        <v>72</v>
      </c>
      <c r="B73" s="123" t="s">
        <v>1871</v>
      </c>
      <c r="C73" s="129" t="s">
        <v>1872</v>
      </c>
      <c r="D73" s="123" t="s">
        <v>1</v>
      </c>
      <c r="E73" s="119">
        <v>0.25</v>
      </c>
      <c r="F73" s="122" t="s">
        <v>1860</v>
      </c>
      <c r="G73" s="122"/>
      <c r="H73" s="122"/>
    </row>
    <row r="74" spans="1:8" ht="14.25" customHeight="1" x14ac:dyDescent="0.25">
      <c r="A74" s="104">
        <v>73</v>
      </c>
      <c r="B74" s="115" t="s">
        <v>1873</v>
      </c>
      <c r="C74" s="112" t="s">
        <v>1874</v>
      </c>
      <c r="D74" s="115" t="s">
        <v>1</v>
      </c>
      <c r="E74" s="116">
        <v>0.25</v>
      </c>
      <c r="F74" s="122" t="s">
        <v>1861</v>
      </c>
      <c r="G74" s="122"/>
      <c r="H74" s="122"/>
    </row>
    <row r="75" spans="1:8" ht="14.25" customHeight="1" x14ac:dyDescent="0.25">
      <c r="A75" s="104">
        <v>74</v>
      </c>
      <c r="B75" s="115" t="s">
        <v>1879</v>
      </c>
      <c r="C75" s="112" t="s">
        <v>1880</v>
      </c>
      <c r="D75" s="115" t="s">
        <v>1</v>
      </c>
      <c r="E75" s="116">
        <v>0.25</v>
      </c>
      <c r="F75" s="122" t="s">
        <v>1862</v>
      </c>
      <c r="G75" s="122"/>
      <c r="H75" s="122"/>
    </row>
    <row r="76" spans="1:8" ht="14.25" customHeight="1" x14ac:dyDescent="0.25">
      <c r="A76" s="104">
        <v>75</v>
      </c>
      <c r="B76" s="118" t="s">
        <v>1877</v>
      </c>
      <c r="C76" s="128" t="s">
        <v>1878</v>
      </c>
      <c r="D76" s="118" t="s">
        <v>1</v>
      </c>
      <c r="E76" s="116">
        <v>0.25</v>
      </c>
      <c r="F76" s="122" t="s">
        <v>1863</v>
      </c>
      <c r="G76" s="122"/>
      <c r="H76" s="122"/>
    </row>
    <row r="77" spans="1:8" ht="14.25" customHeight="1" x14ac:dyDescent="0.25">
      <c r="A77" s="104">
        <v>76</v>
      </c>
      <c r="B77" s="115" t="s">
        <v>2242</v>
      </c>
      <c r="C77" s="112" t="s">
        <v>2243</v>
      </c>
      <c r="D77" s="115" t="s">
        <v>1</v>
      </c>
      <c r="E77" s="116">
        <v>12.8</v>
      </c>
      <c r="F77" s="122" t="s">
        <v>1864</v>
      </c>
      <c r="G77" s="122"/>
      <c r="H77" s="122"/>
    </row>
    <row r="78" spans="1:8" ht="14.25" customHeight="1" x14ac:dyDescent="0.25">
      <c r="A78" s="104">
        <v>77</v>
      </c>
      <c r="B78" s="115" t="s">
        <v>2244</v>
      </c>
      <c r="C78" s="112" t="s">
        <v>2245</v>
      </c>
      <c r="D78" s="115" t="s">
        <v>1</v>
      </c>
      <c r="E78" s="116">
        <v>3.2</v>
      </c>
      <c r="F78" s="122" t="s">
        <v>1865</v>
      </c>
      <c r="G78" s="122"/>
      <c r="H78" s="122"/>
    </row>
    <row r="79" spans="1:8" ht="14.25" customHeight="1" x14ac:dyDescent="0.25">
      <c r="A79" s="104">
        <v>78</v>
      </c>
      <c r="B79" s="115" t="s">
        <v>2246</v>
      </c>
      <c r="C79" s="112" t="s">
        <v>2247</v>
      </c>
      <c r="D79" s="115" t="s">
        <v>1</v>
      </c>
      <c r="E79" s="116">
        <v>2.2999999999999998</v>
      </c>
      <c r="F79" s="122" t="s">
        <v>1866</v>
      </c>
      <c r="G79" s="122"/>
      <c r="H79" s="122"/>
    </row>
    <row r="80" spans="1:8" ht="14.25" customHeight="1" x14ac:dyDescent="0.25">
      <c r="A80" s="104">
        <v>79</v>
      </c>
      <c r="B80" s="118" t="s">
        <v>2248</v>
      </c>
      <c r="C80" s="128" t="s">
        <v>2249</v>
      </c>
      <c r="D80" s="118" t="s">
        <v>1</v>
      </c>
      <c r="E80" s="116">
        <v>1.5</v>
      </c>
      <c r="F80" s="122" t="s">
        <v>1867</v>
      </c>
      <c r="G80" s="122"/>
      <c r="H80" s="122"/>
    </row>
    <row r="81" spans="1:8" ht="14.25" customHeight="1" x14ac:dyDescent="0.25">
      <c r="A81" s="104">
        <v>80</v>
      </c>
      <c r="B81" s="115" t="s">
        <v>2250</v>
      </c>
      <c r="C81" s="112" t="s">
        <v>2251</v>
      </c>
      <c r="D81" s="115" t="s">
        <v>1</v>
      </c>
      <c r="E81" s="116">
        <v>1.5</v>
      </c>
      <c r="F81" s="122" t="s">
        <v>1868</v>
      </c>
      <c r="G81" s="122"/>
      <c r="H81" s="122"/>
    </row>
    <row r="82" spans="1:8" x14ac:dyDescent="0.25">
      <c r="A82" s="104">
        <v>81</v>
      </c>
      <c r="B82" s="115" t="s">
        <v>2252</v>
      </c>
      <c r="C82" s="112" t="s">
        <v>2253</v>
      </c>
      <c r="D82" s="115" t="s">
        <v>1</v>
      </c>
      <c r="E82" s="116">
        <v>1.5</v>
      </c>
      <c r="F82" s="105"/>
    </row>
    <row r="83" spans="1:8" x14ac:dyDescent="0.25">
      <c r="A83" s="104">
        <v>82</v>
      </c>
      <c r="B83" s="118" t="s">
        <v>2254</v>
      </c>
      <c r="C83" s="128" t="s">
        <v>2255</v>
      </c>
      <c r="D83" s="118" t="s">
        <v>1</v>
      </c>
      <c r="E83" s="116">
        <v>11.5</v>
      </c>
      <c r="F83" s="105"/>
    </row>
    <row r="84" spans="1:8" x14ac:dyDescent="0.25">
      <c r="A84" s="104">
        <v>83</v>
      </c>
      <c r="B84" s="118" t="s">
        <v>44</v>
      </c>
      <c r="C84" s="128" t="s">
        <v>29</v>
      </c>
      <c r="D84" s="118" t="s">
        <v>1</v>
      </c>
      <c r="E84" s="116">
        <v>4.3</v>
      </c>
      <c r="F84" s="105"/>
    </row>
    <row r="85" spans="1:8" x14ac:dyDescent="0.25">
      <c r="A85" s="104">
        <v>84</v>
      </c>
      <c r="B85" s="115" t="s">
        <v>46</v>
      </c>
      <c r="C85" s="112" t="s">
        <v>31</v>
      </c>
      <c r="D85" s="115" t="s">
        <v>1</v>
      </c>
      <c r="E85" s="116">
        <v>4.3</v>
      </c>
      <c r="F85" s="105"/>
    </row>
    <row r="86" spans="1:8" x14ac:dyDescent="0.25">
      <c r="A86" s="104">
        <v>85</v>
      </c>
      <c r="B86" s="115" t="s">
        <v>45</v>
      </c>
      <c r="C86" s="112" t="s">
        <v>30</v>
      </c>
      <c r="D86" s="115" t="s">
        <v>1</v>
      </c>
      <c r="E86" s="116">
        <v>4.3</v>
      </c>
      <c r="F86" s="107"/>
    </row>
    <row r="87" spans="1:8" x14ac:dyDescent="0.25">
      <c r="A87" s="104">
        <v>86</v>
      </c>
      <c r="B87" s="118" t="s">
        <v>2256</v>
      </c>
      <c r="C87" s="128" t="s">
        <v>2257</v>
      </c>
      <c r="D87" s="118" t="s">
        <v>1</v>
      </c>
      <c r="E87" s="116">
        <v>4.3</v>
      </c>
      <c r="F87" s="107"/>
    </row>
    <row r="88" spans="1:8" x14ac:dyDescent="0.25">
      <c r="A88" s="104">
        <v>87</v>
      </c>
      <c r="B88" s="115" t="s">
        <v>43</v>
      </c>
      <c r="C88" s="112" t="s">
        <v>34</v>
      </c>
      <c r="D88" s="115" t="s">
        <v>1</v>
      </c>
      <c r="E88" s="116">
        <v>2.2000000000000002</v>
      </c>
      <c r="F88" s="107"/>
    </row>
    <row r="89" spans="1:8" x14ac:dyDescent="0.25">
      <c r="A89" s="104">
        <v>88</v>
      </c>
      <c r="B89" s="115" t="s">
        <v>2258</v>
      </c>
      <c r="C89" s="112" t="s">
        <v>2259</v>
      </c>
      <c r="D89" s="115" t="s">
        <v>1</v>
      </c>
      <c r="E89" s="116">
        <v>2.2000000000000002</v>
      </c>
      <c r="F89" s="107"/>
    </row>
    <row r="90" spans="1:8" x14ac:dyDescent="0.25">
      <c r="A90" s="104">
        <v>89</v>
      </c>
      <c r="B90" s="115" t="s">
        <v>2260</v>
      </c>
      <c r="C90" s="112" t="s">
        <v>2261</v>
      </c>
      <c r="D90" s="115" t="s">
        <v>1</v>
      </c>
      <c r="E90" s="116">
        <v>2.2000000000000002</v>
      </c>
      <c r="F90" s="107"/>
    </row>
    <row r="91" spans="1:8" x14ac:dyDescent="0.25">
      <c r="A91" s="104">
        <v>90</v>
      </c>
      <c r="B91" s="123" t="s">
        <v>2262</v>
      </c>
      <c r="C91" s="129" t="s">
        <v>2263</v>
      </c>
      <c r="D91" s="123" t="s">
        <v>1</v>
      </c>
      <c r="E91" s="119">
        <v>3.45</v>
      </c>
      <c r="F91" s="107"/>
    </row>
    <row r="92" spans="1:8" x14ac:dyDescent="0.25">
      <c r="A92" s="104">
        <v>91</v>
      </c>
      <c r="B92" s="115" t="s">
        <v>2264</v>
      </c>
      <c r="C92" s="112" t="s">
        <v>2265</v>
      </c>
      <c r="D92" s="115" t="s">
        <v>1</v>
      </c>
      <c r="E92" s="116">
        <v>1.5</v>
      </c>
      <c r="F92" s="107"/>
    </row>
    <row r="93" spans="1:8" x14ac:dyDescent="0.25">
      <c r="A93" s="104">
        <v>92</v>
      </c>
      <c r="B93" s="115" t="s">
        <v>2266</v>
      </c>
      <c r="C93" s="112" t="s">
        <v>2267</v>
      </c>
      <c r="D93" s="115" t="s">
        <v>1</v>
      </c>
      <c r="E93" s="121">
        <v>9.9</v>
      </c>
      <c r="F93" s="107"/>
    </row>
    <row r="94" spans="1:8" x14ac:dyDescent="0.25">
      <c r="A94" s="104">
        <v>93</v>
      </c>
      <c r="B94" s="115" t="s">
        <v>2268</v>
      </c>
      <c r="C94" s="112" t="s">
        <v>2269</v>
      </c>
      <c r="D94" s="115" t="s">
        <v>1</v>
      </c>
      <c r="E94" s="121">
        <v>5.9</v>
      </c>
      <c r="F94" s="107"/>
    </row>
    <row r="95" spans="1:8" x14ac:dyDescent="0.25">
      <c r="A95" s="104">
        <v>94</v>
      </c>
      <c r="B95" s="115" t="s">
        <v>2270</v>
      </c>
      <c r="C95" s="112" t="s">
        <v>2271</v>
      </c>
      <c r="D95" s="115" t="s">
        <v>4</v>
      </c>
      <c r="E95" s="121">
        <v>11.2</v>
      </c>
      <c r="F95" s="107"/>
    </row>
    <row r="96" spans="1:8" x14ac:dyDescent="0.25">
      <c r="A96" s="104">
        <v>95</v>
      </c>
      <c r="B96" s="118" t="s">
        <v>2312</v>
      </c>
      <c r="C96" s="128" t="s">
        <v>2313</v>
      </c>
      <c r="D96" s="118" t="s">
        <v>1</v>
      </c>
      <c r="E96" s="116">
        <v>28</v>
      </c>
      <c r="F96" s="107"/>
    </row>
    <row r="97" spans="1:6" x14ac:dyDescent="0.25">
      <c r="A97" s="104">
        <v>96</v>
      </c>
      <c r="B97" s="115" t="s">
        <v>2272</v>
      </c>
      <c r="C97" s="112" t="s">
        <v>2273</v>
      </c>
      <c r="D97" s="115" t="s">
        <v>1</v>
      </c>
      <c r="E97" s="121">
        <v>3.1</v>
      </c>
      <c r="F97" s="107"/>
    </row>
    <row r="98" spans="1:6" x14ac:dyDescent="0.25">
      <c r="A98" s="104">
        <v>97</v>
      </c>
      <c r="B98" s="118" t="s">
        <v>2274</v>
      </c>
      <c r="C98" s="128" t="s">
        <v>2275</v>
      </c>
      <c r="D98" s="118" t="s">
        <v>1</v>
      </c>
      <c r="E98" s="121">
        <v>3.1</v>
      </c>
      <c r="F98" s="107"/>
    </row>
    <row r="99" spans="1:6" x14ac:dyDescent="0.25">
      <c r="A99" s="104">
        <v>98</v>
      </c>
      <c r="B99" s="115" t="s">
        <v>2276</v>
      </c>
      <c r="C99" s="112" t="s">
        <v>2277</v>
      </c>
      <c r="D99" s="115" t="s">
        <v>1</v>
      </c>
      <c r="E99" s="121">
        <v>3.1</v>
      </c>
      <c r="F99" s="107"/>
    </row>
    <row r="100" spans="1:6" x14ac:dyDescent="0.25">
      <c r="A100" s="104">
        <v>99</v>
      </c>
      <c r="B100" s="115" t="s">
        <v>2278</v>
      </c>
      <c r="C100" s="112" t="s">
        <v>2279</v>
      </c>
      <c r="D100" s="115" t="s">
        <v>1</v>
      </c>
      <c r="E100" s="121">
        <v>6.9</v>
      </c>
      <c r="F100" s="107"/>
    </row>
    <row r="101" spans="1:6" x14ac:dyDescent="0.25">
      <c r="A101" s="104">
        <v>100</v>
      </c>
      <c r="B101" s="115" t="s">
        <v>2280</v>
      </c>
      <c r="C101" s="112" t="s">
        <v>2281</v>
      </c>
      <c r="D101" s="115" t="s">
        <v>1</v>
      </c>
      <c r="E101" s="121">
        <v>6.9</v>
      </c>
      <c r="F101" s="107"/>
    </row>
    <row r="102" spans="1:6" x14ac:dyDescent="0.25">
      <c r="A102" s="104">
        <v>101</v>
      </c>
      <c r="B102" s="115" t="s">
        <v>2282</v>
      </c>
      <c r="C102" s="112" t="s">
        <v>2283</v>
      </c>
      <c r="D102" s="115" t="s">
        <v>1</v>
      </c>
      <c r="E102" s="121">
        <v>6.9</v>
      </c>
      <c r="F102" s="107"/>
    </row>
    <row r="103" spans="1:6" x14ac:dyDescent="0.25">
      <c r="A103" s="104">
        <v>102</v>
      </c>
      <c r="B103" s="115" t="s">
        <v>2284</v>
      </c>
      <c r="C103" s="112" t="s">
        <v>2285</v>
      </c>
      <c r="D103" s="115" t="s">
        <v>1</v>
      </c>
      <c r="E103" s="121">
        <v>6.9</v>
      </c>
      <c r="F103" s="107"/>
    </row>
    <row r="104" spans="1:6" x14ac:dyDescent="0.25">
      <c r="A104" s="104">
        <v>103</v>
      </c>
      <c r="B104" s="115" t="s">
        <v>2286</v>
      </c>
      <c r="C104" s="112" t="s">
        <v>2287</v>
      </c>
      <c r="D104" s="115" t="s">
        <v>1</v>
      </c>
      <c r="E104" s="121">
        <v>6.9</v>
      </c>
      <c r="F104" s="107"/>
    </row>
    <row r="105" spans="1:6" x14ac:dyDescent="0.25">
      <c r="A105" s="104">
        <v>104</v>
      </c>
      <c r="B105" s="115" t="s">
        <v>2288</v>
      </c>
      <c r="C105" s="112" t="s">
        <v>2289</v>
      </c>
      <c r="D105" s="115" t="s">
        <v>1</v>
      </c>
      <c r="E105" s="121">
        <v>6.9</v>
      </c>
      <c r="F105" s="107"/>
    </row>
    <row r="106" spans="1:6" x14ac:dyDescent="0.25">
      <c r="A106" s="104">
        <v>105</v>
      </c>
      <c r="B106" s="115" t="s">
        <v>2290</v>
      </c>
      <c r="C106" s="112" t="s">
        <v>2291</v>
      </c>
      <c r="D106" s="115" t="s">
        <v>1</v>
      </c>
      <c r="E106" s="121">
        <v>6.9</v>
      </c>
      <c r="F106" s="107"/>
    </row>
    <row r="107" spans="1:6" x14ac:dyDescent="0.25">
      <c r="A107" s="104">
        <v>106</v>
      </c>
      <c r="B107" s="115" t="s">
        <v>39</v>
      </c>
      <c r="C107" s="112" t="s">
        <v>27</v>
      </c>
      <c r="D107" s="115" t="s">
        <v>1</v>
      </c>
      <c r="E107" s="121">
        <v>1.45</v>
      </c>
      <c r="F107" s="107"/>
    </row>
    <row r="108" spans="1:6" x14ac:dyDescent="0.25">
      <c r="A108" s="104">
        <v>107</v>
      </c>
      <c r="B108" s="118" t="s">
        <v>2292</v>
      </c>
      <c r="C108" s="128" t="s">
        <v>2293</v>
      </c>
      <c r="D108" s="118" t="s">
        <v>1</v>
      </c>
      <c r="E108" s="116">
        <v>1.99</v>
      </c>
      <c r="F108" s="107"/>
    </row>
    <row r="109" spans="1:6" x14ac:dyDescent="0.25">
      <c r="A109" s="104">
        <v>108</v>
      </c>
      <c r="B109" s="115" t="s">
        <v>2294</v>
      </c>
      <c r="C109" s="112" t="s">
        <v>2295</v>
      </c>
      <c r="D109" s="115" t="s">
        <v>1</v>
      </c>
      <c r="E109" s="116">
        <v>6.2</v>
      </c>
      <c r="F109" s="107"/>
    </row>
    <row r="110" spans="1:6" x14ac:dyDescent="0.25">
      <c r="A110" s="104">
        <v>109</v>
      </c>
      <c r="B110" s="115" t="s">
        <v>2296</v>
      </c>
      <c r="C110" s="112" t="s">
        <v>2297</v>
      </c>
      <c r="D110" s="115" t="s">
        <v>1</v>
      </c>
      <c r="E110" s="116">
        <v>10.199999999999999</v>
      </c>
      <c r="F110" s="107"/>
    </row>
    <row r="111" spans="1:6" x14ac:dyDescent="0.25">
      <c r="A111" s="104">
        <v>110</v>
      </c>
      <c r="B111" s="124" t="s">
        <v>2298</v>
      </c>
      <c r="C111" s="129" t="s">
        <v>2299</v>
      </c>
      <c r="D111" s="123" t="s">
        <v>1</v>
      </c>
      <c r="E111" s="119">
        <v>10.199999999999999</v>
      </c>
      <c r="F111" s="107"/>
    </row>
    <row r="112" spans="1:6" x14ac:dyDescent="0.25">
      <c r="A112" s="104">
        <v>111</v>
      </c>
      <c r="B112" s="115" t="s">
        <v>2300</v>
      </c>
      <c r="C112" s="112" t="s">
        <v>2301</v>
      </c>
      <c r="D112" s="115" t="s">
        <v>1</v>
      </c>
      <c r="E112" s="116">
        <v>10.199999999999999</v>
      </c>
      <c r="F112" s="107"/>
    </row>
    <row r="113" spans="1:6" x14ac:dyDescent="0.25">
      <c r="A113" s="104">
        <v>112</v>
      </c>
      <c r="B113" s="118" t="s">
        <v>2302</v>
      </c>
      <c r="C113" s="128" t="s">
        <v>2303</v>
      </c>
      <c r="D113" s="118" t="s">
        <v>1</v>
      </c>
      <c r="E113" s="116">
        <v>10.199999999999999</v>
      </c>
      <c r="F113" s="107"/>
    </row>
    <row r="114" spans="1:6" x14ac:dyDescent="0.25">
      <c r="A114" s="104">
        <v>113</v>
      </c>
      <c r="B114" s="115" t="s">
        <v>2304</v>
      </c>
      <c r="C114" s="112" t="s">
        <v>2305</v>
      </c>
      <c r="D114" s="115" t="s">
        <v>1</v>
      </c>
      <c r="E114" s="116">
        <v>1.5</v>
      </c>
      <c r="F114" s="107"/>
    </row>
    <row r="115" spans="1:6" x14ac:dyDescent="0.25">
      <c r="A115" s="104">
        <v>114</v>
      </c>
      <c r="B115" s="115" t="s">
        <v>2306</v>
      </c>
      <c r="C115" s="112" t="s">
        <v>2307</v>
      </c>
      <c r="D115" s="115" t="s">
        <v>1</v>
      </c>
      <c r="E115" s="116">
        <v>1.5</v>
      </c>
      <c r="F115" s="107"/>
    </row>
    <row r="116" spans="1:6" x14ac:dyDescent="0.25">
      <c r="A116" s="104">
        <v>115</v>
      </c>
      <c r="B116" s="115" t="s">
        <v>2308</v>
      </c>
      <c r="C116" s="112" t="s">
        <v>2309</v>
      </c>
      <c r="D116" s="115" t="s">
        <v>1</v>
      </c>
      <c r="E116" s="116">
        <v>1.5</v>
      </c>
      <c r="F116" s="107"/>
    </row>
    <row r="117" spans="1:6" x14ac:dyDescent="0.25">
      <c r="A117" s="104">
        <v>116</v>
      </c>
      <c r="B117" s="118" t="s">
        <v>1907</v>
      </c>
      <c r="C117" s="128" t="s">
        <v>1908</v>
      </c>
      <c r="D117" s="118" t="s">
        <v>1</v>
      </c>
      <c r="E117" s="116">
        <v>16.3</v>
      </c>
      <c r="F117" s="107"/>
    </row>
    <row r="118" spans="1:6" x14ac:dyDescent="0.25">
      <c r="A118" s="104"/>
      <c r="B118" s="115"/>
      <c r="C118" s="112"/>
      <c r="D118" s="115"/>
      <c r="E118" s="116"/>
      <c r="F118" s="107"/>
    </row>
    <row r="119" spans="1:6" x14ac:dyDescent="0.25">
      <c r="A119" s="104"/>
      <c r="B119" s="124"/>
      <c r="C119" s="129"/>
      <c r="D119" s="123"/>
      <c r="E119" s="119"/>
      <c r="F119" s="107"/>
    </row>
    <row r="120" spans="1:6" x14ac:dyDescent="0.25">
      <c r="A120" s="104"/>
      <c r="B120" s="115"/>
      <c r="C120" s="112"/>
      <c r="D120" s="115"/>
      <c r="E120" s="116"/>
      <c r="F120" s="107"/>
    </row>
    <row r="121" spans="1:6" x14ac:dyDescent="0.25">
      <c r="A121" s="104"/>
      <c r="B121" s="118"/>
      <c r="C121" s="128"/>
      <c r="D121" s="118"/>
      <c r="E121" s="116"/>
      <c r="F121" s="107"/>
    </row>
    <row r="122" spans="1:6" x14ac:dyDescent="0.25">
      <c r="A122" s="104"/>
      <c r="B122" s="115"/>
      <c r="C122" s="112"/>
      <c r="D122" s="115"/>
      <c r="E122" s="121"/>
      <c r="F122" s="107"/>
    </row>
    <row r="123" spans="1:6" x14ac:dyDescent="0.25">
      <c r="A123" s="104"/>
      <c r="B123" s="115"/>
      <c r="C123" s="112"/>
      <c r="D123" s="115"/>
      <c r="E123" s="121"/>
    </row>
    <row r="124" spans="1:6" x14ac:dyDescent="0.25">
      <c r="A124" s="104"/>
      <c r="B124" s="115"/>
      <c r="C124" s="112"/>
      <c r="D124" s="115"/>
      <c r="E124" s="121"/>
    </row>
    <row r="125" spans="1:6" x14ac:dyDescent="0.25">
      <c r="A125" s="104"/>
      <c r="B125" s="115"/>
      <c r="C125" s="112"/>
      <c r="D125" s="115"/>
      <c r="E125" s="116"/>
    </row>
    <row r="126" spans="1:6" x14ac:dyDescent="0.25">
      <c r="A126" s="104"/>
      <c r="B126" s="118"/>
      <c r="C126" s="128"/>
      <c r="D126" s="118"/>
      <c r="E126" s="116"/>
    </row>
    <row r="127" spans="1:6" x14ac:dyDescent="0.25">
      <c r="A127" s="104"/>
      <c r="B127" s="125"/>
      <c r="C127" s="128"/>
      <c r="D127" s="118"/>
      <c r="E127" s="116"/>
    </row>
    <row r="128" spans="1:6" x14ac:dyDescent="0.25">
      <c r="A128" s="104"/>
      <c r="B128" s="115"/>
      <c r="C128" s="112"/>
      <c r="D128" s="115"/>
      <c r="E128" s="116"/>
    </row>
    <row r="129" spans="1:5" x14ac:dyDescent="0.25">
      <c r="A129" s="104"/>
      <c r="B129" s="115"/>
      <c r="C129" s="112"/>
      <c r="D129" s="115"/>
      <c r="E129" s="116"/>
    </row>
    <row r="130" spans="1:5" x14ac:dyDescent="0.25">
      <c r="A130" s="104"/>
      <c r="B130" s="115"/>
      <c r="C130" s="112"/>
      <c r="D130" s="115"/>
      <c r="E130" s="116"/>
    </row>
    <row r="131" spans="1:5" x14ac:dyDescent="0.25">
      <c r="A131" s="104"/>
      <c r="B131" s="118"/>
      <c r="C131" s="128"/>
      <c r="D131" s="118"/>
      <c r="E131" s="116"/>
    </row>
    <row r="132" spans="1:5" x14ac:dyDescent="0.25">
      <c r="A132" s="104"/>
      <c r="B132" s="124"/>
      <c r="C132" s="129"/>
      <c r="D132" s="123"/>
      <c r="E132" s="119"/>
    </row>
    <row r="133" spans="1:5" x14ac:dyDescent="0.25">
      <c r="A133" s="104"/>
      <c r="B133" s="115"/>
      <c r="C133" s="112"/>
      <c r="D133" s="115"/>
      <c r="E133" s="116"/>
    </row>
    <row r="134" spans="1:5" x14ac:dyDescent="0.25">
      <c r="A134" s="104"/>
      <c r="B134" s="115"/>
      <c r="C134" s="112"/>
      <c r="D134" s="115"/>
      <c r="E134" s="121"/>
    </row>
    <row r="135" spans="1:5" x14ac:dyDescent="0.25">
      <c r="A135" s="104"/>
      <c r="B135" s="115"/>
      <c r="C135" s="112"/>
      <c r="D135" s="115"/>
      <c r="E135" s="121"/>
    </row>
    <row r="136" spans="1:5" x14ac:dyDescent="0.25">
      <c r="A136" s="104"/>
      <c r="B136" s="115"/>
      <c r="C136" s="112"/>
      <c r="D136" s="115"/>
      <c r="E136" s="116"/>
    </row>
    <row r="137" spans="1:5" x14ac:dyDescent="0.25">
      <c r="A137" s="104"/>
      <c r="B137" s="115"/>
      <c r="C137" s="112"/>
      <c r="D137" s="115"/>
      <c r="E137" s="121"/>
    </row>
    <row r="138" spans="1:5" x14ac:dyDescent="0.25">
      <c r="A138" s="104"/>
      <c r="B138" s="115"/>
      <c r="C138" s="112"/>
      <c r="D138" s="115"/>
      <c r="E138" s="121"/>
    </row>
    <row r="139" spans="1:5" x14ac:dyDescent="0.25">
      <c r="A139" s="104"/>
      <c r="B139" s="115"/>
      <c r="C139" s="112"/>
      <c r="D139" s="115"/>
      <c r="E139" s="121"/>
    </row>
    <row r="140" spans="1:5" x14ac:dyDescent="0.25">
      <c r="A140" s="104"/>
      <c r="B140" s="115"/>
      <c r="C140" s="112"/>
      <c r="D140" s="115"/>
      <c r="E140" s="121"/>
    </row>
    <row r="141" spans="1:5" x14ac:dyDescent="0.25">
      <c r="A141" s="104"/>
      <c r="B141" s="115"/>
      <c r="C141" s="112"/>
      <c r="D141" s="115"/>
      <c r="E141" s="121"/>
    </row>
    <row r="142" spans="1:5" x14ac:dyDescent="0.25">
      <c r="A142" s="104"/>
      <c r="B142" s="115"/>
      <c r="C142" s="112"/>
      <c r="D142" s="115"/>
      <c r="E142" s="121"/>
    </row>
    <row r="143" spans="1:5" x14ac:dyDescent="0.25">
      <c r="A143" s="104"/>
      <c r="B143" s="115"/>
      <c r="C143" s="112"/>
      <c r="D143" s="115"/>
      <c r="E143" s="121"/>
    </row>
    <row r="144" spans="1:5" x14ac:dyDescent="0.25">
      <c r="A144" s="104"/>
      <c r="B144" s="115"/>
      <c r="C144" s="112"/>
      <c r="D144" s="115"/>
      <c r="E144" s="121"/>
    </row>
    <row r="145" spans="1:5" x14ac:dyDescent="0.25">
      <c r="A145" s="104"/>
      <c r="B145" s="115"/>
      <c r="C145" s="112"/>
      <c r="D145" s="115"/>
      <c r="E145" s="121"/>
    </row>
    <row r="146" spans="1:5" x14ac:dyDescent="0.25">
      <c r="A146" s="104"/>
      <c r="B146" s="115"/>
      <c r="C146" s="112"/>
      <c r="D146" s="115"/>
      <c r="E146" s="121"/>
    </row>
    <row r="147" spans="1:5" x14ac:dyDescent="0.25">
      <c r="A147" s="104"/>
      <c r="B147" s="115"/>
      <c r="C147" s="112"/>
      <c r="D147" s="115"/>
      <c r="E147" s="121"/>
    </row>
    <row r="148" spans="1:5" x14ac:dyDescent="0.25">
      <c r="A148" s="104"/>
      <c r="B148" s="115"/>
      <c r="C148" s="112"/>
      <c r="D148" s="115"/>
      <c r="E148" s="121"/>
    </row>
    <row r="149" spans="1:5" x14ac:dyDescent="0.25">
      <c r="A149" s="104"/>
      <c r="B149" s="115"/>
      <c r="C149" s="112"/>
      <c r="D149" s="115"/>
      <c r="E149" s="121"/>
    </row>
    <row r="150" spans="1:5" x14ac:dyDescent="0.25">
      <c r="A150" s="104"/>
      <c r="B150" s="115"/>
      <c r="C150" s="112"/>
      <c r="D150" s="115"/>
      <c r="E150" s="121"/>
    </row>
    <row r="151" spans="1:5" x14ac:dyDescent="0.25">
      <c r="A151" s="104"/>
      <c r="B151" s="115"/>
      <c r="C151" s="112"/>
      <c r="D151" s="115"/>
      <c r="E151" s="121"/>
    </row>
    <row r="152" spans="1:5" x14ac:dyDescent="0.25">
      <c r="A152" s="104"/>
      <c r="B152" s="115"/>
      <c r="C152" s="112"/>
      <c r="D152" s="115"/>
      <c r="E152" s="121"/>
    </row>
    <row r="153" spans="1:5" x14ac:dyDescent="0.25">
      <c r="A153" s="104"/>
      <c r="B153" s="115"/>
      <c r="C153" s="112"/>
      <c r="D153" s="115"/>
      <c r="E153" s="121"/>
    </row>
    <row r="154" spans="1:5" x14ac:dyDescent="0.25">
      <c r="A154" s="104"/>
      <c r="B154" s="115"/>
      <c r="C154" s="112"/>
      <c r="D154" s="115"/>
      <c r="E154" s="121"/>
    </row>
    <row r="155" spans="1:5" x14ac:dyDescent="0.25">
      <c r="A155" s="104"/>
      <c r="B155" s="115"/>
      <c r="C155" s="112"/>
      <c r="D155" s="115"/>
      <c r="E155" s="121"/>
    </row>
    <row r="156" spans="1:5" x14ac:dyDescent="0.25">
      <c r="A156" s="104"/>
      <c r="B156" s="115"/>
      <c r="C156" s="112"/>
      <c r="D156" s="115"/>
      <c r="E156" s="121"/>
    </row>
    <row r="157" spans="1:5" x14ac:dyDescent="0.25">
      <c r="A157" s="104"/>
      <c r="B157" s="115"/>
      <c r="C157" s="112"/>
      <c r="D157" s="115"/>
      <c r="E157" s="121"/>
    </row>
    <row r="158" spans="1:5" x14ac:dyDescent="0.25">
      <c r="A158" s="104"/>
      <c r="B158" s="115"/>
      <c r="C158" s="112"/>
      <c r="D158" s="115"/>
      <c r="E158" s="121"/>
    </row>
    <row r="159" spans="1:5" x14ac:dyDescent="0.25">
      <c r="A159" s="104"/>
      <c r="B159" s="115"/>
      <c r="C159" s="112"/>
      <c r="D159" s="115"/>
      <c r="E159" s="121"/>
    </row>
    <row r="160" spans="1:5" x14ac:dyDescent="0.25">
      <c r="A160" s="104"/>
      <c r="B160" s="115"/>
      <c r="C160" s="112"/>
      <c r="D160" s="115"/>
      <c r="E160" s="121"/>
    </row>
    <row r="161" spans="1:5" x14ac:dyDescent="0.25">
      <c r="A161" s="104"/>
      <c r="B161" s="115"/>
      <c r="C161" s="112"/>
      <c r="D161" s="115"/>
      <c r="E161" s="121"/>
    </row>
    <row r="162" spans="1:5" x14ac:dyDescent="0.25">
      <c r="A162" s="104"/>
      <c r="B162" s="115"/>
      <c r="C162" s="112"/>
      <c r="D162" s="115"/>
      <c r="E162" s="121"/>
    </row>
    <row r="163" spans="1:5" x14ac:dyDescent="0.25">
      <c r="A163" s="104"/>
      <c r="B163" s="115"/>
      <c r="C163" s="112"/>
      <c r="D163" s="115"/>
      <c r="E163" s="121"/>
    </row>
    <row r="164" spans="1:5" x14ac:dyDescent="0.25">
      <c r="A164" s="104"/>
      <c r="B164" s="115"/>
      <c r="C164" s="112"/>
      <c r="D164" s="115"/>
      <c r="E164" s="121"/>
    </row>
    <row r="165" spans="1:5" x14ac:dyDescent="0.25">
      <c r="A165" s="104"/>
      <c r="B165" s="115"/>
      <c r="C165" s="112"/>
      <c r="D165" s="115"/>
      <c r="E165" s="121"/>
    </row>
    <row r="166" spans="1:5" x14ac:dyDescent="0.25">
      <c r="A166" s="104"/>
      <c r="B166" s="115"/>
      <c r="C166" s="112"/>
      <c r="D166" s="115"/>
      <c r="E166" s="121"/>
    </row>
    <row r="167" spans="1:5" x14ac:dyDescent="0.25">
      <c r="A167" s="104"/>
      <c r="B167" s="115"/>
      <c r="C167" s="112"/>
      <c r="D167" s="115"/>
      <c r="E167" s="121"/>
    </row>
    <row r="168" spans="1:5" x14ac:dyDescent="0.25">
      <c r="A168" s="104"/>
      <c r="B168" s="115"/>
      <c r="C168" s="112"/>
      <c r="D168" s="115"/>
      <c r="E168" s="121"/>
    </row>
    <row r="169" spans="1:5" x14ac:dyDescent="0.25">
      <c r="A169" s="104"/>
      <c r="B169" s="115"/>
      <c r="C169" s="112"/>
      <c r="D169" s="115"/>
      <c r="E169" s="121"/>
    </row>
    <row r="170" spans="1:5" x14ac:dyDescent="0.25">
      <c r="A170" s="104"/>
      <c r="B170" s="115"/>
      <c r="C170" s="112"/>
      <c r="D170" s="115"/>
      <c r="E170" s="121"/>
    </row>
    <row r="171" spans="1:5" x14ac:dyDescent="0.25">
      <c r="A171" s="104"/>
      <c r="B171" s="115"/>
      <c r="C171" s="112"/>
      <c r="D171" s="115"/>
      <c r="E171" s="121"/>
    </row>
    <row r="172" spans="1:5" x14ac:dyDescent="0.25">
      <c r="A172" s="104"/>
      <c r="B172" s="115"/>
      <c r="C172" s="112"/>
      <c r="D172" s="115"/>
      <c r="E172" s="121"/>
    </row>
    <row r="173" spans="1:5" x14ac:dyDescent="0.25">
      <c r="A173" s="104"/>
      <c r="B173" s="118"/>
      <c r="C173" s="128"/>
      <c r="D173" s="118"/>
      <c r="E173" s="116"/>
    </row>
    <row r="174" spans="1:5" x14ac:dyDescent="0.25">
      <c r="A174" s="104"/>
      <c r="B174" s="115"/>
      <c r="C174" s="112"/>
      <c r="D174" s="115"/>
      <c r="E174" s="116"/>
    </row>
    <row r="175" spans="1:5" x14ac:dyDescent="0.25">
      <c r="A175" s="104"/>
      <c r="B175" s="126"/>
      <c r="C175" s="113"/>
      <c r="D175" s="126"/>
      <c r="E175" s="116"/>
    </row>
    <row r="176" spans="1:5" x14ac:dyDescent="0.25">
      <c r="A176" s="104"/>
      <c r="B176" s="115"/>
      <c r="C176" s="112"/>
      <c r="D176" s="115"/>
      <c r="E176" s="116"/>
    </row>
    <row r="177" spans="1:5" x14ac:dyDescent="0.25">
      <c r="A177" s="104"/>
      <c r="B177" s="126"/>
      <c r="C177" s="113"/>
      <c r="D177" s="126"/>
      <c r="E177" s="116"/>
    </row>
    <row r="178" spans="1:5" x14ac:dyDescent="0.25">
      <c r="A178" s="104"/>
      <c r="B178" s="115"/>
      <c r="C178" s="112"/>
      <c r="D178" s="115"/>
      <c r="E178" s="116"/>
    </row>
    <row r="179" spans="1:5" x14ac:dyDescent="0.25">
      <c r="A179" s="104"/>
      <c r="B179" s="126"/>
      <c r="C179" s="113"/>
      <c r="D179" s="126"/>
      <c r="E179" s="116"/>
    </row>
    <row r="180" spans="1:5" x14ac:dyDescent="0.25">
      <c r="A180" s="104"/>
      <c r="B180" s="115"/>
      <c r="C180" s="112"/>
      <c r="D180" s="115"/>
      <c r="E180" s="116"/>
    </row>
    <row r="181" spans="1:5" x14ac:dyDescent="0.25">
      <c r="A181" s="104"/>
      <c r="B181" s="126"/>
      <c r="C181" s="113"/>
      <c r="D181" s="126"/>
      <c r="E181" s="116"/>
    </row>
    <row r="182" spans="1:5" x14ac:dyDescent="0.25">
      <c r="A182" s="104"/>
      <c r="B182" s="126"/>
      <c r="C182" s="113"/>
      <c r="D182" s="126"/>
      <c r="E182" s="116"/>
    </row>
    <row r="183" spans="1:5" x14ac:dyDescent="0.25">
      <c r="A183" s="104"/>
      <c r="B183" s="126"/>
      <c r="C183" s="113"/>
      <c r="D183" s="126"/>
      <c r="E183" s="116"/>
    </row>
    <row r="184" spans="1:5" x14ac:dyDescent="0.25">
      <c r="A184" s="104"/>
      <c r="B184" s="126"/>
      <c r="C184" s="113"/>
      <c r="D184" s="126"/>
      <c r="E184" s="116"/>
    </row>
    <row r="185" spans="1:5" x14ac:dyDescent="0.25">
      <c r="A185" s="104"/>
      <c r="B185" s="126"/>
      <c r="C185" s="113"/>
      <c r="D185" s="126"/>
      <c r="E185" s="116"/>
    </row>
    <row r="186" spans="1:5" x14ac:dyDescent="0.25">
      <c r="A186" s="104"/>
      <c r="B186" s="126"/>
      <c r="C186" s="113"/>
      <c r="D186" s="126"/>
      <c r="E186" s="116"/>
    </row>
    <row r="187" spans="1:5" x14ac:dyDescent="0.25">
      <c r="A187" s="104"/>
      <c r="B187" s="126"/>
      <c r="C187" s="113"/>
      <c r="D187" s="126"/>
      <c r="E187" s="116"/>
    </row>
    <row r="188" spans="1:5" x14ac:dyDescent="0.25">
      <c r="A188" s="104"/>
      <c r="B188" s="126"/>
      <c r="C188" s="113"/>
      <c r="D188" s="126"/>
      <c r="E188" s="116"/>
    </row>
    <row r="189" spans="1:5" x14ac:dyDescent="0.25">
      <c r="A189" s="104"/>
      <c r="B189" s="126"/>
      <c r="C189" s="113"/>
      <c r="D189" s="126"/>
      <c r="E189" s="116"/>
    </row>
    <row r="190" spans="1:5" x14ac:dyDescent="0.25">
      <c r="A190" s="104"/>
      <c r="B190" s="126"/>
      <c r="C190" s="113"/>
      <c r="D190" s="126"/>
      <c r="E190" s="116"/>
    </row>
    <row r="191" spans="1:5" x14ac:dyDescent="0.25">
      <c r="A191" s="104"/>
      <c r="B191" s="126"/>
      <c r="C191" s="113"/>
      <c r="D191" s="126"/>
      <c r="E191" s="116"/>
    </row>
    <row r="192" spans="1:5" x14ac:dyDescent="0.25">
      <c r="A192" s="104"/>
      <c r="B192" s="126"/>
      <c r="C192" s="113"/>
      <c r="D192" s="126"/>
      <c r="E192" s="116"/>
    </row>
    <row r="193" spans="1:5" x14ac:dyDescent="0.25">
      <c r="A193" s="104"/>
      <c r="B193" s="126"/>
      <c r="C193" s="113"/>
      <c r="D193" s="126"/>
      <c r="E193" s="116"/>
    </row>
    <row r="194" spans="1:5" x14ac:dyDescent="0.25">
      <c r="A194" s="104"/>
      <c r="B194" s="126"/>
      <c r="C194" s="113"/>
      <c r="D194" s="126"/>
      <c r="E194" s="116"/>
    </row>
    <row r="195" spans="1:5" x14ac:dyDescent="0.25">
      <c r="A195" s="104"/>
      <c r="B195" s="126"/>
      <c r="C195" s="113"/>
      <c r="D195" s="126"/>
      <c r="E195" s="116"/>
    </row>
    <row r="196" spans="1:5" x14ac:dyDescent="0.25">
      <c r="A196" s="104"/>
      <c r="B196" s="126"/>
      <c r="C196" s="113"/>
      <c r="D196" s="126"/>
      <c r="E196" s="116"/>
    </row>
    <row r="197" spans="1:5" x14ac:dyDescent="0.25">
      <c r="A197" s="104"/>
      <c r="B197" s="115"/>
      <c r="C197" s="112"/>
      <c r="D197" s="115"/>
      <c r="E197" s="116"/>
    </row>
    <row r="198" spans="1:5" x14ac:dyDescent="0.25">
      <c r="A198" s="104"/>
      <c r="B198" s="126"/>
      <c r="C198" s="113"/>
      <c r="D198" s="126"/>
      <c r="E198" s="116"/>
    </row>
    <row r="199" spans="1:5" x14ac:dyDescent="0.25">
      <c r="A199" s="104"/>
      <c r="B199" s="126"/>
      <c r="C199" s="113"/>
      <c r="D199" s="126"/>
      <c r="E199" s="116"/>
    </row>
    <row r="200" spans="1:5" x14ac:dyDescent="0.25">
      <c r="A200" s="104"/>
      <c r="B200" s="115"/>
      <c r="C200" s="112"/>
      <c r="D200" s="115"/>
      <c r="E200" s="116"/>
    </row>
    <row r="201" spans="1:5" x14ac:dyDescent="0.25">
      <c r="A201" s="104"/>
      <c r="B201" s="126"/>
      <c r="C201" s="113"/>
      <c r="D201" s="126"/>
      <c r="E201" s="116"/>
    </row>
    <row r="202" spans="1:5" x14ac:dyDescent="0.25">
      <c r="A202" s="104"/>
      <c r="B202" s="126"/>
      <c r="C202" s="113"/>
      <c r="D202" s="126"/>
      <c r="E202" s="116"/>
    </row>
    <row r="203" spans="1:5" x14ac:dyDescent="0.25">
      <c r="A203" s="104"/>
      <c r="B203" s="126"/>
      <c r="C203" s="113"/>
      <c r="D203" s="126"/>
      <c r="E203" s="116"/>
    </row>
    <row r="204" spans="1:5" x14ac:dyDescent="0.25">
      <c r="A204" s="104"/>
      <c r="B204" s="126"/>
      <c r="C204" s="113"/>
      <c r="D204" s="126"/>
      <c r="E204" s="116"/>
    </row>
    <row r="205" spans="1:5" x14ac:dyDescent="0.25">
      <c r="A205" s="104"/>
      <c r="B205" s="126"/>
      <c r="C205" s="113"/>
      <c r="D205" s="126"/>
      <c r="E205" s="116"/>
    </row>
    <row r="206" spans="1:5" x14ac:dyDescent="0.25">
      <c r="A206" s="104"/>
      <c r="B206" s="126"/>
      <c r="C206" s="113"/>
      <c r="D206" s="126"/>
      <c r="E206" s="116"/>
    </row>
    <row r="207" spans="1:5" x14ac:dyDescent="0.25">
      <c r="A207" s="104"/>
      <c r="B207" s="126"/>
      <c r="C207" s="113"/>
      <c r="D207" s="126"/>
      <c r="E207" s="116"/>
    </row>
    <row r="208" spans="1:5" x14ac:dyDescent="0.25">
      <c r="A208" s="104"/>
      <c r="B208" s="126"/>
      <c r="C208" s="113"/>
      <c r="D208" s="126"/>
      <c r="E208" s="116"/>
    </row>
    <row r="209" spans="1:5" x14ac:dyDescent="0.25">
      <c r="A209" s="104"/>
      <c r="B209" s="126"/>
      <c r="C209" s="113"/>
      <c r="D209" s="126"/>
      <c r="E209" s="116"/>
    </row>
    <row r="210" spans="1:5" x14ac:dyDescent="0.25">
      <c r="A210" s="104"/>
      <c r="B210" s="126"/>
      <c r="C210" s="113"/>
      <c r="D210" s="126"/>
      <c r="E210" s="116"/>
    </row>
    <row r="211" spans="1:5" x14ac:dyDescent="0.25">
      <c r="A211" s="104"/>
      <c r="B211" s="126"/>
      <c r="C211" s="113"/>
      <c r="D211" s="126"/>
      <c r="E211" s="116"/>
    </row>
    <row r="212" spans="1:5" x14ac:dyDescent="0.25">
      <c r="A212" s="104"/>
      <c r="B212" s="126"/>
      <c r="C212" s="113"/>
      <c r="D212" s="126"/>
      <c r="E212" s="116"/>
    </row>
    <row r="213" spans="1:5" x14ac:dyDescent="0.25">
      <c r="A213" s="104"/>
      <c r="B213" s="126"/>
      <c r="C213" s="113"/>
      <c r="D213" s="126"/>
      <c r="E213" s="116"/>
    </row>
    <row r="214" spans="1:5" x14ac:dyDescent="0.25">
      <c r="A214" s="104"/>
      <c r="B214" s="126"/>
      <c r="C214" s="113"/>
      <c r="D214" s="126"/>
      <c r="E214" s="116"/>
    </row>
    <row r="215" spans="1:5" x14ac:dyDescent="0.25">
      <c r="A215" s="104"/>
      <c r="B215" s="126"/>
      <c r="C215" s="113"/>
      <c r="D215" s="126"/>
      <c r="E215" s="116"/>
    </row>
    <row r="216" spans="1:5" x14ac:dyDescent="0.25">
      <c r="A216" s="104"/>
      <c r="B216" s="126"/>
      <c r="C216" s="113"/>
      <c r="D216" s="126"/>
      <c r="E216" s="116"/>
    </row>
    <row r="217" spans="1:5" x14ac:dyDescent="0.25">
      <c r="A217" s="104"/>
      <c r="B217" s="126"/>
      <c r="C217" s="113"/>
      <c r="D217" s="126"/>
      <c r="E217" s="116"/>
    </row>
    <row r="218" spans="1:5" x14ac:dyDescent="0.25">
      <c r="A218" s="104"/>
      <c r="B218" s="126"/>
      <c r="C218" s="113"/>
      <c r="D218" s="126"/>
      <c r="E218" s="116"/>
    </row>
    <row r="219" spans="1:5" x14ac:dyDescent="0.25">
      <c r="A219" s="104"/>
      <c r="B219" s="126"/>
      <c r="C219" s="113"/>
      <c r="D219" s="126"/>
      <c r="E219" s="116"/>
    </row>
    <row r="220" spans="1:5" x14ac:dyDescent="0.25">
      <c r="A220" s="104"/>
      <c r="B220" s="126"/>
      <c r="C220" s="113"/>
      <c r="D220" s="126"/>
      <c r="E220" s="116"/>
    </row>
    <row r="221" spans="1:5" x14ac:dyDescent="0.25">
      <c r="A221" s="104"/>
      <c r="B221" s="126"/>
      <c r="C221" s="113"/>
      <c r="D221" s="126"/>
      <c r="E221" s="116"/>
    </row>
    <row r="222" spans="1:5" x14ac:dyDescent="0.25">
      <c r="A222" s="104"/>
      <c r="B222" s="126"/>
      <c r="C222" s="113"/>
      <c r="D222" s="126"/>
      <c r="E222" s="116"/>
    </row>
    <row r="223" spans="1:5" x14ac:dyDescent="0.25">
      <c r="A223" s="104"/>
      <c r="B223" s="126"/>
      <c r="C223" s="113"/>
      <c r="D223" s="126"/>
      <c r="E223" s="116"/>
    </row>
    <row r="224" spans="1:5" x14ac:dyDescent="0.25">
      <c r="A224" s="104"/>
      <c r="B224" s="126"/>
      <c r="C224" s="113"/>
      <c r="D224" s="126"/>
      <c r="E224" s="116"/>
    </row>
    <row r="225" spans="1:5" x14ac:dyDescent="0.25">
      <c r="A225" s="104"/>
      <c r="B225" s="126"/>
      <c r="C225" s="113"/>
      <c r="D225" s="126"/>
      <c r="E225" s="116"/>
    </row>
    <row r="226" spans="1:5" x14ac:dyDescent="0.25">
      <c r="A226" s="104"/>
      <c r="B226" s="126"/>
      <c r="C226" s="113"/>
      <c r="D226" s="126"/>
      <c r="E226" s="116"/>
    </row>
    <row r="227" spans="1:5" x14ac:dyDescent="0.25">
      <c r="A227" s="104"/>
      <c r="B227" s="126"/>
      <c r="C227" s="113"/>
      <c r="D227" s="126"/>
      <c r="E227" s="116"/>
    </row>
    <row r="228" spans="1:5" x14ac:dyDescent="0.25">
      <c r="A228" s="104"/>
      <c r="B228" s="126"/>
      <c r="C228" s="113"/>
      <c r="D228" s="126"/>
      <c r="E228" s="116"/>
    </row>
    <row r="229" spans="1:5" x14ac:dyDescent="0.25">
      <c r="A229" s="104"/>
      <c r="B229" s="126"/>
      <c r="C229" s="113"/>
      <c r="D229" s="126"/>
      <c r="E229" s="116"/>
    </row>
    <row r="230" spans="1:5" x14ac:dyDescent="0.25">
      <c r="A230" s="104"/>
      <c r="B230" s="126"/>
      <c r="C230" s="113"/>
      <c r="D230" s="126"/>
      <c r="E230" s="116"/>
    </row>
    <row r="231" spans="1:5" x14ac:dyDescent="0.25">
      <c r="A231" s="104"/>
      <c r="B231" s="126"/>
      <c r="C231" s="113"/>
      <c r="D231" s="126"/>
      <c r="E231" s="116"/>
    </row>
    <row r="232" spans="1:5" x14ac:dyDescent="0.25">
      <c r="A232" s="104"/>
      <c r="B232" s="126"/>
      <c r="C232" s="113"/>
      <c r="D232" s="126"/>
      <c r="E232" s="116"/>
    </row>
    <row r="233" spans="1:5" x14ac:dyDescent="0.25">
      <c r="A233" s="104"/>
      <c r="B233" s="115"/>
      <c r="C233" s="112"/>
      <c r="D233" s="115"/>
      <c r="E233" s="116"/>
    </row>
    <row r="234" spans="1:5" x14ac:dyDescent="0.25">
      <c r="A234" s="104"/>
      <c r="B234" s="115"/>
      <c r="C234" s="112"/>
      <c r="D234" s="115"/>
      <c r="E234" s="116"/>
    </row>
    <row r="235" spans="1:5" x14ac:dyDescent="0.25">
      <c r="A235" s="104"/>
      <c r="B235" s="115"/>
      <c r="C235" s="112"/>
      <c r="D235" s="115"/>
      <c r="E235" s="116"/>
    </row>
    <row r="236" spans="1:5" x14ac:dyDescent="0.25">
      <c r="A236" s="104"/>
      <c r="B236" s="115"/>
      <c r="C236" s="112"/>
      <c r="D236" s="115"/>
      <c r="E236" s="116"/>
    </row>
    <row r="237" spans="1:5" x14ac:dyDescent="0.25">
      <c r="A237" s="104"/>
      <c r="B237" s="115"/>
      <c r="C237" s="112"/>
      <c r="D237" s="115"/>
      <c r="E237" s="116"/>
    </row>
    <row r="238" spans="1:5" x14ac:dyDescent="0.25">
      <c r="A238" s="104"/>
      <c r="B238" s="115"/>
      <c r="C238" s="112"/>
      <c r="D238" s="115"/>
      <c r="E238" s="116"/>
    </row>
    <row r="239" spans="1:5" x14ac:dyDescent="0.25">
      <c r="A239" s="104"/>
      <c r="B239" s="115"/>
      <c r="C239" s="112"/>
      <c r="D239" s="115"/>
      <c r="E239" s="116"/>
    </row>
    <row r="240" spans="1:5" x14ac:dyDescent="0.25">
      <c r="A240" s="104"/>
      <c r="B240" s="115"/>
      <c r="C240" s="112"/>
      <c r="D240" s="115"/>
      <c r="E240" s="116"/>
    </row>
    <row r="241" spans="1:5" x14ac:dyDescent="0.25">
      <c r="A241" s="104"/>
      <c r="B241" s="115"/>
      <c r="C241" s="112"/>
      <c r="D241" s="115"/>
      <c r="E241" s="116"/>
    </row>
    <row r="242" spans="1:5" x14ac:dyDescent="0.25">
      <c r="A242" s="104"/>
      <c r="B242" s="115"/>
      <c r="C242" s="112"/>
      <c r="D242" s="115"/>
      <c r="E242" s="116"/>
    </row>
    <row r="243" spans="1:5" x14ac:dyDescent="0.25">
      <c r="A243" s="104"/>
      <c r="B243" s="115"/>
      <c r="C243" s="112"/>
      <c r="D243" s="115"/>
      <c r="E243" s="116"/>
    </row>
    <row r="244" spans="1:5" x14ac:dyDescent="0.25">
      <c r="A244" s="104"/>
      <c r="B244" s="115"/>
      <c r="C244" s="112"/>
      <c r="D244" s="115"/>
      <c r="E244" s="116"/>
    </row>
    <row r="245" spans="1:5" x14ac:dyDescent="0.25">
      <c r="A245" s="104"/>
      <c r="B245" s="115"/>
      <c r="C245" s="112"/>
      <c r="D245" s="115"/>
      <c r="E245" s="116"/>
    </row>
    <row r="246" spans="1:5" x14ac:dyDescent="0.25">
      <c r="A246" s="104"/>
      <c r="B246" s="115"/>
      <c r="C246" s="112"/>
      <c r="D246" s="115"/>
      <c r="E246" s="116"/>
    </row>
    <row r="247" spans="1:5" x14ac:dyDescent="0.25">
      <c r="A247" s="104"/>
      <c r="B247" s="115"/>
      <c r="C247" s="112"/>
      <c r="D247" s="115"/>
      <c r="E247" s="116"/>
    </row>
    <row r="248" spans="1:5" x14ac:dyDescent="0.25">
      <c r="A248" s="104"/>
      <c r="B248" s="115"/>
      <c r="C248" s="112"/>
      <c r="D248" s="115"/>
      <c r="E248" s="116"/>
    </row>
    <row r="249" spans="1:5" x14ac:dyDescent="0.25">
      <c r="A249" s="104"/>
      <c r="B249" s="115"/>
      <c r="C249" s="112"/>
      <c r="D249" s="115"/>
      <c r="E249" s="116"/>
    </row>
    <row r="250" spans="1:5" x14ac:dyDescent="0.25">
      <c r="A250" s="104"/>
      <c r="B250" s="115"/>
      <c r="C250" s="112"/>
      <c r="D250" s="115"/>
      <c r="E250" s="116"/>
    </row>
    <row r="251" spans="1:5" x14ac:dyDescent="0.25">
      <c r="A251" s="104"/>
      <c r="B251" s="115"/>
      <c r="C251" s="112"/>
      <c r="D251" s="115"/>
      <c r="E251" s="116"/>
    </row>
    <row r="252" spans="1:5" x14ac:dyDescent="0.25">
      <c r="A252" s="104"/>
      <c r="B252" s="115"/>
      <c r="C252" s="112"/>
      <c r="D252" s="115"/>
      <c r="E252" s="116"/>
    </row>
    <row r="253" spans="1:5" x14ac:dyDescent="0.25">
      <c r="A253" s="104"/>
      <c r="B253" s="115"/>
      <c r="C253" s="112"/>
      <c r="D253" s="115"/>
      <c r="E253" s="116"/>
    </row>
    <row r="254" spans="1:5" x14ac:dyDescent="0.25">
      <c r="A254" s="104"/>
      <c r="B254" s="115"/>
      <c r="C254" s="112"/>
      <c r="D254" s="115"/>
      <c r="E254" s="116"/>
    </row>
    <row r="255" spans="1:5" x14ac:dyDescent="0.25">
      <c r="A255" s="104"/>
      <c r="B255" s="115"/>
      <c r="C255" s="112"/>
      <c r="D255" s="115"/>
      <c r="E255" s="116"/>
    </row>
    <row r="256" spans="1:5" x14ac:dyDescent="0.25">
      <c r="A256" s="104"/>
      <c r="B256" s="115"/>
      <c r="C256" s="112"/>
      <c r="D256" s="115"/>
      <c r="E256" s="116"/>
    </row>
    <row r="257" spans="1:5" x14ac:dyDescent="0.25">
      <c r="A257" s="104"/>
      <c r="B257" s="125"/>
      <c r="C257" s="128"/>
      <c r="D257" s="118"/>
      <c r="E257" s="116"/>
    </row>
    <row r="258" spans="1:5" x14ac:dyDescent="0.25">
      <c r="A258" s="104"/>
      <c r="B258" s="125"/>
      <c r="C258" s="128"/>
      <c r="D258" s="118"/>
      <c r="E258" s="116"/>
    </row>
    <row r="259" spans="1:5" x14ac:dyDescent="0.25">
      <c r="A259" s="104"/>
      <c r="B259" s="125"/>
      <c r="C259" s="129"/>
      <c r="D259" s="118"/>
      <c r="E259" s="116"/>
    </row>
    <row r="260" spans="1:5" x14ac:dyDescent="0.25">
      <c r="A260" s="104"/>
      <c r="B260" s="125"/>
      <c r="C260" s="128"/>
      <c r="D260" s="118"/>
      <c r="E260" s="116"/>
    </row>
    <row r="261" spans="1:5" x14ac:dyDescent="0.25">
      <c r="A261" s="104"/>
      <c r="B261" s="125"/>
      <c r="C261" s="128"/>
      <c r="D261" s="118"/>
      <c r="E261" s="116"/>
    </row>
    <row r="262" spans="1:5" x14ac:dyDescent="0.25">
      <c r="A262" s="104"/>
      <c r="B262" s="118"/>
      <c r="C262" s="128"/>
      <c r="D262" s="118"/>
      <c r="E262" s="116"/>
    </row>
    <row r="263" spans="1:5" x14ac:dyDescent="0.25">
      <c r="A263" s="104"/>
      <c r="B263" s="115"/>
      <c r="C263" s="112"/>
      <c r="D263" s="115"/>
      <c r="E263" s="116"/>
    </row>
    <row r="264" spans="1:5" x14ac:dyDescent="0.25">
      <c r="A264" s="104"/>
      <c r="B264" s="115"/>
      <c r="C264" s="112"/>
      <c r="D264" s="115"/>
      <c r="E264" s="121"/>
    </row>
    <row r="265" spans="1:5" x14ac:dyDescent="0.25">
      <c r="A265" s="104"/>
      <c r="B265" s="115"/>
      <c r="C265" s="112"/>
      <c r="D265" s="115"/>
      <c r="E265" s="116"/>
    </row>
    <row r="266" spans="1:5" x14ac:dyDescent="0.25">
      <c r="A266" s="104"/>
      <c r="B266" s="115"/>
      <c r="C266" s="112"/>
      <c r="D266" s="115"/>
      <c r="E266" s="116"/>
    </row>
    <row r="267" spans="1:5" x14ac:dyDescent="0.25">
      <c r="A267" s="104"/>
      <c r="B267" s="115"/>
      <c r="C267" s="112"/>
      <c r="D267" s="115"/>
      <c r="E267" s="116"/>
    </row>
    <row r="268" spans="1:5" x14ac:dyDescent="0.25">
      <c r="A268" s="104"/>
      <c r="B268" s="115"/>
      <c r="C268" s="112"/>
      <c r="D268" s="115"/>
      <c r="E268" s="116"/>
    </row>
    <row r="269" spans="1:5" x14ac:dyDescent="0.25">
      <c r="A269" s="104"/>
      <c r="B269" s="115"/>
      <c r="C269" s="112"/>
      <c r="D269" s="115"/>
      <c r="E269" s="116"/>
    </row>
    <row r="270" spans="1:5" x14ac:dyDescent="0.25">
      <c r="A270" s="104"/>
      <c r="B270" s="115"/>
      <c r="C270" s="112"/>
      <c r="D270" s="115"/>
      <c r="E270" s="116"/>
    </row>
    <row r="271" spans="1:5" x14ac:dyDescent="0.25">
      <c r="A271" s="104"/>
      <c r="B271" s="123"/>
      <c r="C271" s="129"/>
      <c r="D271" s="123"/>
      <c r="E271" s="119"/>
    </row>
    <row r="272" spans="1:5" x14ac:dyDescent="0.25">
      <c r="A272" s="104"/>
      <c r="B272" s="123"/>
      <c r="C272" s="129"/>
      <c r="D272" s="123"/>
      <c r="E272" s="119"/>
    </row>
    <row r="273" spans="1:5" x14ac:dyDescent="0.25">
      <c r="A273" s="104"/>
      <c r="B273" s="123"/>
      <c r="C273" s="129"/>
      <c r="D273" s="123"/>
      <c r="E273" s="119"/>
    </row>
    <row r="274" spans="1:5" x14ac:dyDescent="0.25">
      <c r="A274" s="104"/>
      <c r="B274" s="115"/>
      <c r="C274" s="112"/>
      <c r="D274" s="115"/>
      <c r="E274" s="116"/>
    </row>
    <row r="275" spans="1:5" x14ac:dyDescent="0.25">
      <c r="A275" s="104"/>
      <c r="B275" s="118"/>
      <c r="C275" s="128"/>
      <c r="D275" s="118"/>
      <c r="E275" s="116"/>
    </row>
    <row r="276" spans="1:5" x14ac:dyDescent="0.25">
      <c r="A276" s="104"/>
      <c r="B276" s="115"/>
      <c r="C276" s="112"/>
      <c r="D276" s="115"/>
      <c r="E276" s="116"/>
    </row>
    <row r="277" spans="1:5" x14ac:dyDescent="0.25">
      <c r="A277" s="104"/>
      <c r="B277" s="118"/>
      <c r="C277" s="128"/>
      <c r="D277" s="118"/>
      <c r="E277" s="116"/>
    </row>
    <row r="278" spans="1:5" x14ac:dyDescent="0.25">
      <c r="A278" s="104"/>
      <c r="B278" s="115"/>
      <c r="C278" s="112"/>
      <c r="D278" s="115"/>
      <c r="E278" s="116"/>
    </row>
    <row r="279" spans="1:5" x14ac:dyDescent="0.25">
      <c r="A279" s="104"/>
      <c r="B279" s="118"/>
      <c r="C279" s="128"/>
      <c r="D279" s="118"/>
      <c r="E279" s="116"/>
    </row>
    <row r="280" spans="1:5" x14ac:dyDescent="0.25">
      <c r="A280" s="104"/>
      <c r="B280" s="115"/>
      <c r="C280" s="112"/>
      <c r="D280" s="115"/>
      <c r="E280" s="116"/>
    </row>
    <row r="281" spans="1:5" x14ac:dyDescent="0.25">
      <c r="A281" s="104"/>
      <c r="B281" s="115"/>
      <c r="C281" s="112"/>
      <c r="D281" s="115"/>
      <c r="E281" s="116"/>
    </row>
    <row r="282" spans="1:5" x14ac:dyDescent="0.25">
      <c r="A282" s="104"/>
      <c r="B282" s="118"/>
      <c r="C282" s="128"/>
      <c r="D282" s="118"/>
      <c r="E282" s="116"/>
    </row>
    <row r="283" spans="1:5" x14ac:dyDescent="0.25">
      <c r="A283" s="104"/>
      <c r="B283" s="115"/>
      <c r="C283" s="112"/>
      <c r="D283" s="115"/>
      <c r="E283" s="116"/>
    </row>
    <row r="284" spans="1:5" x14ac:dyDescent="0.25">
      <c r="A284" s="104"/>
      <c r="B284" s="115"/>
      <c r="C284" s="112"/>
      <c r="D284" s="115"/>
      <c r="E284" s="116"/>
    </row>
    <row r="285" spans="1:5" x14ac:dyDescent="0.25">
      <c r="A285" s="104"/>
      <c r="B285" s="124"/>
      <c r="C285" s="129"/>
      <c r="D285" s="123"/>
      <c r="E285" s="119"/>
    </row>
    <row r="286" spans="1:5" x14ac:dyDescent="0.25">
      <c r="A286" s="104"/>
      <c r="B286" s="115"/>
      <c r="C286" s="112"/>
      <c r="D286" s="115"/>
      <c r="E286" s="116"/>
    </row>
    <row r="287" spans="1:5" x14ac:dyDescent="0.25">
      <c r="A287" s="104"/>
      <c r="B287" s="118"/>
      <c r="C287" s="128"/>
      <c r="D287" s="118"/>
      <c r="E287" s="116"/>
    </row>
    <row r="288" spans="1:5" x14ac:dyDescent="0.25">
      <c r="A288" s="104"/>
      <c r="B288" s="115"/>
      <c r="C288" s="112"/>
      <c r="D288" s="115"/>
      <c r="E288" s="116"/>
    </row>
    <row r="289" spans="1:5" x14ac:dyDescent="0.25">
      <c r="A289" s="104"/>
      <c r="B289" s="115"/>
      <c r="C289" s="112"/>
      <c r="D289" s="115"/>
      <c r="E289" s="116"/>
    </row>
    <row r="290" spans="1:5" x14ac:dyDescent="0.25">
      <c r="A290" s="104"/>
      <c r="B290" s="115"/>
      <c r="C290" s="112"/>
      <c r="D290" s="115"/>
      <c r="E290" s="116"/>
    </row>
    <row r="291" spans="1:5" x14ac:dyDescent="0.25">
      <c r="A291" s="104"/>
      <c r="B291" s="115"/>
      <c r="C291" s="112"/>
      <c r="D291" s="115"/>
      <c r="E291" s="116"/>
    </row>
    <row r="292" spans="1:5" x14ac:dyDescent="0.25">
      <c r="A292" s="104"/>
      <c r="B292" s="115"/>
      <c r="C292" s="112"/>
      <c r="D292" s="115"/>
      <c r="E292" s="116"/>
    </row>
    <row r="293" spans="1:5" x14ac:dyDescent="0.25">
      <c r="A293" s="104"/>
      <c r="B293" s="118"/>
      <c r="C293" s="128"/>
      <c r="D293" s="118"/>
      <c r="E293" s="116"/>
    </row>
    <row r="294" spans="1:5" x14ac:dyDescent="0.25">
      <c r="A294" s="104"/>
      <c r="B294" s="115"/>
      <c r="C294" s="112"/>
      <c r="D294" s="115"/>
      <c r="E294" s="116"/>
    </row>
    <row r="295" spans="1:5" x14ac:dyDescent="0.25">
      <c r="A295" s="104"/>
      <c r="B295" s="118"/>
      <c r="C295" s="128"/>
      <c r="D295" s="118"/>
      <c r="E295" s="116"/>
    </row>
    <row r="296" spans="1:5" x14ac:dyDescent="0.25">
      <c r="A296" s="104"/>
      <c r="B296" s="115"/>
      <c r="C296" s="112"/>
      <c r="D296" s="115"/>
      <c r="E296" s="116"/>
    </row>
    <row r="297" spans="1:5" x14ac:dyDescent="0.25">
      <c r="A297" s="104"/>
      <c r="B297" s="115"/>
      <c r="C297" s="112"/>
      <c r="D297" s="115"/>
      <c r="E297" s="116"/>
    </row>
    <row r="298" spans="1:5" x14ac:dyDescent="0.25">
      <c r="A298" s="104"/>
      <c r="B298" s="127"/>
      <c r="C298" s="128"/>
      <c r="D298" s="118"/>
      <c r="E298" s="116"/>
    </row>
    <row r="299" spans="1:5" x14ac:dyDescent="0.25">
      <c r="A299" s="104"/>
      <c r="B299" s="127"/>
      <c r="C299" s="129"/>
      <c r="D299" s="123"/>
      <c r="E299" s="119"/>
    </row>
    <row r="300" spans="1:5" x14ac:dyDescent="0.25">
      <c r="A300" s="104"/>
      <c r="B300" s="115"/>
      <c r="C300" s="112"/>
      <c r="D300" s="115"/>
      <c r="E300" s="116"/>
    </row>
    <row r="301" spans="1:5" x14ac:dyDescent="0.25">
      <c r="A301" s="104"/>
      <c r="B301" s="115"/>
      <c r="C301" s="112"/>
      <c r="D301" s="115"/>
      <c r="E301" s="116"/>
    </row>
    <row r="302" spans="1:5" x14ac:dyDescent="0.25">
      <c r="A302" s="104"/>
      <c r="B302" s="118"/>
      <c r="C302" s="128"/>
      <c r="D302" s="118"/>
      <c r="E302" s="116"/>
    </row>
    <row r="303" spans="1:5" x14ac:dyDescent="0.25">
      <c r="A303" s="104"/>
      <c r="B303" s="118"/>
      <c r="C303" s="128"/>
      <c r="D303" s="118"/>
      <c r="E303" s="116"/>
    </row>
    <row r="304" spans="1:5" x14ac:dyDescent="0.25">
      <c r="A304" s="104"/>
      <c r="B304" s="115"/>
      <c r="C304" s="112"/>
      <c r="D304" s="115"/>
      <c r="E304" s="119"/>
    </row>
    <row r="305" spans="1:5" x14ac:dyDescent="0.25">
      <c r="A305" s="104"/>
      <c r="B305" s="118"/>
      <c r="C305" s="128"/>
      <c r="D305" s="118"/>
      <c r="E305" s="116"/>
    </row>
    <row r="306" spans="1:5" x14ac:dyDescent="0.25">
      <c r="A306" s="104"/>
      <c r="B306" s="118"/>
      <c r="C306" s="128"/>
      <c r="D306" s="118"/>
      <c r="E306" s="116"/>
    </row>
    <row r="307" spans="1:5" x14ac:dyDescent="0.25">
      <c r="A307" s="104"/>
      <c r="B307" s="118"/>
      <c r="C307" s="128"/>
      <c r="D307" s="118"/>
      <c r="E307" s="116"/>
    </row>
    <row r="308" spans="1:5" x14ac:dyDescent="0.25">
      <c r="A308" s="104"/>
      <c r="B308" s="125"/>
      <c r="C308" s="128"/>
      <c r="D308" s="118"/>
      <c r="E308" s="116"/>
    </row>
    <row r="309" spans="1:5" x14ac:dyDescent="0.25">
      <c r="A309" s="104"/>
      <c r="B309" s="115"/>
      <c r="C309" s="112"/>
      <c r="D309" s="115"/>
      <c r="E309" s="116"/>
    </row>
    <row r="310" spans="1:5" x14ac:dyDescent="0.25">
      <c r="A310" s="104"/>
      <c r="B310" s="123"/>
      <c r="C310" s="129"/>
      <c r="D310" s="123"/>
      <c r="E310" s="119"/>
    </row>
    <row r="311" spans="1:5" x14ac:dyDescent="0.25">
      <c r="A311" s="104"/>
      <c r="B311" s="118"/>
      <c r="C311" s="128"/>
      <c r="D311" s="118"/>
      <c r="E311" s="116"/>
    </row>
    <row r="312" spans="1:5" x14ac:dyDescent="0.25">
      <c r="A312" s="104"/>
      <c r="B312" s="118"/>
      <c r="C312" s="128"/>
      <c r="D312" s="118"/>
      <c r="E312" s="116"/>
    </row>
    <row r="313" spans="1:5" x14ac:dyDescent="0.25">
      <c r="A313" s="104"/>
      <c r="B313" s="115"/>
      <c r="C313" s="112"/>
      <c r="D313" s="115"/>
      <c r="E313" s="119"/>
    </row>
    <row r="314" spans="1:5" x14ac:dyDescent="0.25">
      <c r="A314" s="104"/>
      <c r="B314" s="115"/>
      <c r="C314" s="112"/>
      <c r="D314" s="115"/>
      <c r="E314" s="119"/>
    </row>
    <row r="315" spans="1:5" x14ac:dyDescent="0.25">
      <c r="A315" s="104"/>
      <c r="B315" s="123"/>
      <c r="C315" s="129"/>
      <c r="D315" s="123"/>
      <c r="E315" s="119"/>
    </row>
    <row r="316" spans="1:5" x14ac:dyDescent="0.25">
      <c r="A316" s="104"/>
      <c r="B316" s="115"/>
      <c r="C316" s="112"/>
      <c r="D316" s="115"/>
      <c r="E316" s="119"/>
    </row>
    <row r="317" spans="1:5" x14ac:dyDescent="0.25">
      <c r="A317" s="104"/>
      <c r="B317" s="115"/>
      <c r="C317" s="112"/>
      <c r="D317" s="115"/>
      <c r="E317" s="119"/>
    </row>
    <row r="318" spans="1:5" x14ac:dyDescent="0.25">
      <c r="A318" s="104"/>
      <c r="B318" s="115"/>
      <c r="C318" s="112"/>
      <c r="D318" s="115"/>
      <c r="E318" s="119"/>
    </row>
    <row r="319" spans="1:5" x14ac:dyDescent="0.25">
      <c r="A319" s="104"/>
      <c r="B319" s="124"/>
      <c r="C319" s="129"/>
      <c r="D319" s="123"/>
      <c r="E319" s="119"/>
    </row>
    <row r="320" spans="1:5" x14ac:dyDescent="0.25">
      <c r="A320" s="104"/>
      <c r="B320" s="118"/>
      <c r="C320" s="128"/>
      <c r="D320" s="118"/>
      <c r="E320" s="116"/>
    </row>
    <row r="321" spans="1:5" x14ac:dyDescent="0.25">
      <c r="A321" s="104"/>
      <c r="B321" s="118"/>
      <c r="C321" s="128"/>
      <c r="D321" s="118"/>
      <c r="E321" s="116"/>
    </row>
    <row r="322" spans="1:5" x14ac:dyDescent="0.25">
      <c r="A322" s="104"/>
      <c r="B322" s="115"/>
      <c r="C322" s="112"/>
      <c r="D322" s="115"/>
      <c r="E322" s="119"/>
    </row>
    <row r="323" spans="1:5" x14ac:dyDescent="0.25">
      <c r="A323" s="104"/>
      <c r="B323" s="123"/>
      <c r="C323" s="129"/>
      <c r="D323" s="123"/>
      <c r="E323" s="119"/>
    </row>
    <row r="324" spans="1:5" x14ac:dyDescent="0.25">
      <c r="A324" s="104"/>
      <c r="B324" s="115"/>
      <c r="C324" s="112"/>
      <c r="D324" s="115"/>
      <c r="E324" s="119"/>
    </row>
    <row r="325" spans="1:5" x14ac:dyDescent="0.25">
      <c r="A325" s="104"/>
      <c r="B325" s="115"/>
      <c r="C325" s="112"/>
      <c r="D325" s="115"/>
      <c r="E325" s="119"/>
    </row>
    <row r="326" spans="1:5" x14ac:dyDescent="0.25">
      <c r="A326" s="104"/>
      <c r="B326" s="115"/>
      <c r="C326" s="112"/>
      <c r="D326" s="115"/>
      <c r="E326" s="119"/>
    </row>
    <row r="327" spans="1:5" x14ac:dyDescent="0.25">
      <c r="A327" s="104"/>
      <c r="B327" s="115"/>
      <c r="C327" s="112"/>
      <c r="D327" s="115"/>
      <c r="E327" s="119"/>
    </row>
    <row r="328" spans="1:5" x14ac:dyDescent="0.25">
      <c r="A328" s="104"/>
      <c r="B328" s="118"/>
      <c r="C328" s="128"/>
      <c r="D328" s="118"/>
      <c r="E328" s="116"/>
    </row>
    <row r="329" spans="1:5" x14ac:dyDescent="0.25">
      <c r="A329" s="104"/>
      <c r="B329" s="118"/>
      <c r="C329" s="128"/>
      <c r="D329" s="118"/>
      <c r="E329" s="116"/>
    </row>
    <row r="330" spans="1:5" x14ac:dyDescent="0.25">
      <c r="A330" s="104"/>
      <c r="B330" s="118"/>
      <c r="C330" s="128"/>
      <c r="D330" s="118"/>
      <c r="E330" s="116"/>
    </row>
    <row r="331" spans="1:5" x14ac:dyDescent="0.25">
      <c r="A331" s="104"/>
      <c r="B331" s="115"/>
      <c r="C331" s="112"/>
      <c r="D331" s="115"/>
      <c r="E331" s="119"/>
    </row>
    <row r="332" spans="1:5" x14ac:dyDescent="0.25">
      <c r="A332" s="104"/>
      <c r="B332" s="115"/>
      <c r="C332" s="112"/>
      <c r="D332" s="115"/>
      <c r="E332" s="119"/>
    </row>
    <row r="333" spans="1:5" x14ac:dyDescent="0.25">
      <c r="A333" s="104"/>
      <c r="B333" s="115"/>
      <c r="C333" s="112"/>
      <c r="D333" s="115"/>
      <c r="E333" s="119"/>
    </row>
    <row r="334" spans="1:5" x14ac:dyDescent="0.25">
      <c r="A334" s="104"/>
      <c r="B334" s="125"/>
      <c r="C334" s="128"/>
      <c r="D334" s="118"/>
      <c r="E334" s="116"/>
    </row>
    <row r="335" spans="1:5" x14ac:dyDescent="0.25">
      <c r="A335" s="104"/>
      <c r="B335" s="125"/>
      <c r="C335" s="128"/>
      <c r="D335" s="118"/>
      <c r="E335" s="116"/>
    </row>
    <row r="336" spans="1:5" x14ac:dyDescent="0.25">
      <c r="A336" s="104"/>
      <c r="B336" s="115"/>
      <c r="C336" s="112"/>
      <c r="D336" s="115"/>
      <c r="E336" s="116"/>
    </row>
    <row r="337" spans="1:6" x14ac:dyDescent="0.25">
      <c r="A337" s="104"/>
      <c r="B337" s="115"/>
      <c r="C337" s="112"/>
      <c r="D337" s="115"/>
      <c r="E337" s="119"/>
    </row>
    <row r="338" spans="1:6" x14ac:dyDescent="0.25">
      <c r="A338" s="104"/>
      <c r="B338" s="115"/>
      <c r="C338" s="112"/>
      <c r="D338" s="115"/>
      <c r="E338" s="116"/>
    </row>
    <row r="339" spans="1:6" x14ac:dyDescent="0.25">
      <c r="A339" s="104"/>
      <c r="B339" s="115"/>
      <c r="C339" s="112"/>
      <c r="D339" s="115"/>
      <c r="E339" s="116"/>
    </row>
    <row r="340" spans="1:6" x14ac:dyDescent="0.25">
      <c r="A340" s="104"/>
      <c r="B340" s="115"/>
      <c r="C340" s="112"/>
      <c r="D340" s="115"/>
      <c r="E340" s="116"/>
    </row>
    <row r="341" spans="1:6" x14ac:dyDescent="0.25">
      <c r="A341" s="104"/>
      <c r="B341" s="115"/>
      <c r="C341" s="112"/>
      <c r="D341" s="115"/>
      <c r="E341" s="116"/>
    </row>
    <row r="342" spans="1:6" x14ac:dyDescent="0.25">
      <c r="A342" s="104"/>
      <c r="B342" s="115"/>
      <c r="C342" s="112"/>
      <c r="D342" s="115"/>
      <c r="E342" s="116"/>
    </row>
    <row r="343" spans="1:6" x14ac:dyDescent="0.25">
      <c r="A343" s="104"/>
      <c r="B343" s="115"/>
      <c r="C343" s="112"/>
      <c r="D343" s="115"/>
      <c r="E343" s="116"/>
    </row>
    <row r="344" spans="1:6" x14ac:dyDescent="0.25">
      <c r="A344" s="104"/>
      <c r="B344" s="115"/>
      <c r="C344" s="112"/>
      <c r="D344" s="115"/>
      <c r="E344" s="116"/>
    </row>
    <row r="345" spans="1:6" x14ac:dyDescent="0.25">
      <c r="A345" s="104"/>
      <c r="B345" s="115"/>
      <c r="C345" s="112"/>
      <c r="D345" s="115"/>
      <c r="E345" s="116"/>
    </row>
    <row r="346" spans="1:6" x14ac:dyDescent="0.25">
      <c r="A346" s="104"/>
      <c r="B346" s="115"/>
      <c r="C346" s="112"/>
      <c r="D346" s="115"/>
      <c r="E346" s="116"/>
    </row>
    <row r="347" spans="1:6" x14ac:dyDescent="0.25">
      <c r="A347" s="104"/>
      <c r="B347" s="115"/>
      <c r="C347" s="112"/>
      <c r="D347" s="115"/>
      <c r="E347" s="116"/>
    </row>
    <row r="348" spans="1:6" x14ac:dyDescent="0.25">
      <c r="A348" s="104"/>
      <c r="B348" s="115"/>
      <c r="C348" s="112"/>
      <c r="D348" s="115"/>
      <c r="E348" s="116"/>
    </row>
    <row r="349" spans="1:6" x14ac:dyDescent="0.25">
      <c r="F349" s="114"/>
    </row>
    <row r="350" spans="1:6" x14ac:dyDescent="0.25">
      <c r="F350" s="114"/>
    </row>
    <row r="351" spans="1:6" x14ac:dyDescent="0.25">
      <c r="F351" s="114"/>
    </row>
    <row r="352" spans="1:6" x14ac:dyDescent="0.25">
      <c r="F352" s="114"/>
    </row>
    <row r="353" spans="6:6" x14ac:dyDescent="0.25">
      <c r="F353" s="114"/>
    </row>
    <row r="354" spans="6:6" x14ac:dyDescent="0.25">
      <c r="F354" s="114"/>
    </row>
    <row r="355" spans="6:6" x14ac:dyDescent="0.25">
      <c r="F355" s="114"/>
    </row>
    <row r="356" spans="6:6" x14ac:dyDescent="0.25">
      <c r="F356" s="114"/>
    </row>
    <row r="357" spans="6:6" x14ac:dyDescent="0.25">
      <c r="F357" s="114"/>
    </row>
    <row r="358" spans="6:6" x14ac:dyDescent="0.25">
      <c r="F358" s="114"/>
    </row>
    <row r="359" spans="6:6" x14ac:dyDescent="0.25">
      <c r="F359" s="114"/>
    </row>
    <row r="360" spans="6:6" x14ac:dyDescent="0.25">
      <c r="F360" s="114"/>
    </row>
    <row r="361" spans="6:6" x14ac:dyDescent="0.25">
      <c r="F361" s="114"/>
    </row>
    <row r="362" spans="6:6" x14ac:dyDescent="0.25">
      <c r="F362" s="114"/>
    </row>
    <row r="363" spans="6:6" x14ac:dyDescent="0.25">
      <c r="F363" s="114"/>
    </row>
    <row r="364" spans="6:6" x14ac:dyDescent="0.25">
      <c r="F364" s="114"/>
    </row>
    <row r="365" spans="6:6" x14ac:dyDescent="0.25">
      <c r="F365" s="114"/>
    </row>
    <row r="366" spans="6:6" x14ac:dyDescent="0.25">
      <c r="F366" s="114"/>
    </row>
    <row r="367" spans="6:6" x14ac:dyDescent="0.25">
      <c r="F367" s="114"/>
    </row>
    <row r="368" spans="6:6" x14ac:dyDescent="0.25">
      <c r="F368" s="114"/>
    </row>
    <row r="369" spans="6:6" x14ac:dyDescent="0.25">
      <c r="F369" s="114"/>
    </row>
    <row r="370" spans="6:6" x14ac:dyDescent="0.25">
      <c r="F370" s="114"/>
    </row>
    <row r="371" spans="6:6" x14ac:dyDescent="0.25">
      <c r="F371" s="114"/>
    </row>
    <row r="372" spans="6:6" x14ac:dyDescent="0.25">
      <c r="F372" s="114"/>
    </row>
    <row r="373" spans="6:6" x14ac:dyDescent="0.25">
      <c r="F373" s="114"/>
    </row>
    <row r="374" spans="6:6" x14ac:dyDescent="0.25">
      <c r="F374" s="114"/>
    </row>
    <row r="375" spans="6:6" x14ac:dyDescent="0.25">
      <c r="F375" s="114"/>
    </row>
    <row r="376" spans="6:6" x14ac:dyDescent="0.25">
      <c r="F376" s="114"/>
    </row>
    <row r="377" spans="6:6" x14ac:dyDescent="0.25">
      <c r="F377" s="114"/>
    </row>
    <row r="378" spans="6:6" x14ac:dyDescent="0.25">
      <c r="F378" s="114"/>
    </row>
    <row r="379" spans="6:6" x14ac:dyDescent="0.25">
      <c r="F379" s="114"/>
    </row>
    <row r="380" spans="6:6" x14ac:dyDescent="0.25">
      <c r="F380" s="114"/>
    </row>
    <row r="381" spans="6:6" x14ac:dyDescent="0.25">
      <c r="F381" s="114"/>
    </row>
    <row r="382" spans="6:6" x14ac:dyDescent="0.25">
      <c r="F382" s="114"/>
    </row>
    <row r="383" spans="6:6" x14ac:dyDescent="0.25">
      <c r="F383" s="114"/>
    </row>
    <row r="384" spans="6:6" x14ac:dyDescent="0.25">
      <c r="F384" s="114"/>
    </row>
    <row r="385" spans="6:6" x14ac:dyDescent="0.25">
      <c r="F385" s="114"/>
    </row>
    <row r="386" spans="6:6" x14ac:dyDescent="0.25">
      <c r="F386" s="114"/>
    </row>
    <row r="387" spans="6:6" x14ac:dyDescent="0.25">
      <c r="F387" s="114"/>
    </row>
    <row r="388" spans="6:6" x14ac:dyDescent="0.25">
      <c r="F388" s="114"/>
    </row>
    <row r="389" spans="6:6" x14ac:dyDescent="0.25">
      <c r="F389" s="114"/>
    </row>
    <row r="390" spans="6:6" x14ac:dyDescent="0.25">
      <c r="F390" s="114"/>
    </row>
    <row r="391" spans="6:6" x14ac:dyDescent="0.25">
      <c r="F391" s="114"/>
    </row>
  </sheetData>
  <sheetProtection password="954F" sheet="1" objects="1" scenarios="1"/>
  <autoFilter ref="B1:E348" xr:uid="{00000000-0009-0000-0000-000004000000}"/>
  <conditionalFormatting sqref="B392:B1048576 B1:B348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W902"/>
  <sheetViews>
    <sheetView topLeftCell="D1" zoomScale="70" zoomScaleNormal="70" workbookViewId="0">
      <pane ySplit="1" topLeftCell="A213" activePane="bottomLeft" state="frozen"/>
      <selection pane="bottomLeft" activeCell="H232" sqref="H232"/>
    </sheetView>
  </sheetViews>
  <sheetFormatPr baseColWidth="10" defaultColWidth="25.85546875" defaultRowHeight="15" x14ac:dyDescent="0.25"/>
  <cols>
    <col min="1" max="1" width="6" style="139" bestFit="1" customWidth="1"/>
    <col min="2" max="2" width="16.85546875" style="140" bestFit="1" customWidth="1"/>
    <col min="3" max="3" width="25.85546875" style="140"/>
    <col min="4" max="4" width="25.85546875" style="141"/>
    <col min="5" max="11" width="25.85546875" style="140"/>
    <col min="12" max="12" width="25.85546875" style="142"/>
    <col min="13" max="16384" width="25.85546875" style="140"/>
  </cols>
  <sheetData>
    <row r="1" spans="1:23" x14ac:dyDescent="0.25">
      <c r="A1" s="139" t="s">
        <v>54</v>
      </c>
      <c r="B1" s="140" t="s">
        <v>84</v>
      </c>
      <c r="C1" s="140" t="s">
        <v>85</v>
      </c>
      <c r="D1" s="141" t="s">
        <v>86</v>
      </c>
      <c r="E1" s="140" t="s">
        <v>87</v>
      </c>
      <c r="F1" s="140" t="s">
        <v>88</v>
      </c>
      <c r="G1" s="140" t="s">
        <v>89</v>
      </c>
      <c r="H1" s="140" t="s">
        <v>90</v>
      </c>
      <c r="I1" s="140" t="s">
        <v>91</v>
      </c>
      <c r="K1" s="140" t="s">
        <v>1176</v>
      </c>
      <c r="M1" s="140" t="s">
        <v>1951</v>
      </c>
      <c r="Q1" s="140" t="s">
        <v>1952</v>
      </c>
    </row>
    <row r="2" spans="1:23" x14ac:dyDescent="0.25">
      <c r="A2" s="139">
        <v>1</v>
      </c>
      <c r="B2" s="140" t="s">
        <v>1947</v>
      </c>
      <c r="C2" s="140" t="s">
        <v>1953</v>
      </c>
      <c r="D2" s="140" t="s">
        <v>1933</v>
      </c>
      <c r="E2" s="140" t="s">
        <v>1934</v>
      </c>
      <c r="F2" s="140" t="s">
        <v>1913</v>
      </c>
      <c r="G2" s="140" t="s">
        <v>1954</v>
      </c>
      <c r="I2" s="140">
        <v>35</v>
      </c>
      <c r="J2" s="140" t="s">
        <v>1947</v>
      </c>
      <c r="K2" s="140" t="s">
        <v>1849</v>
      </c>
      <c r="M2" s="140">
        <v>1610</v>
      </c>
      <c r="N2" s="140">
        <v>1</v>
      </c>
      <c r="Q2" s="140">
        <v>1470</v>
      </c>
      <c r="S2" s="140">
        <v>140</v>
      </c>
    </row>
    <row r="3" spans="1:23" x14ac:dyDescent="0.25">
      <c r="A3" s="139">
        <v>2</v>
      </c>
      <c r="B3" s="140" t="s">
        <v>1946</v>
      </c>
      <c r="C3" s="140" t="s">
        <v>1955</v>
      </c>
      <c r="D3" s="140" t="s">
        <v>1938</v>
      </c>
      <c r="E3" s="140" t="s">
        <v>1939</v>
      </c>
      <c r="F3" s="140" t="s">
        <v>1913</v>
      </c>
      <c r="G3" s="140" t="s">
        <v>1954</v>
      </c>
      <c r="I3" s="140">
        <v>151</v>
      </c>
      <c r="J3" s="140" t="s">
        <v>1946</v>
      </c>
      <c r="K3" s="140" t="s">
        <v>1178</v>
      </c>
      <c r="M3" s="140">
        <v>2495.6000000000004</v>
      </c>
      <c r="N3" s="140">
        <v>2</v>
      </c>
      <c r="Q3" s="140">
        <v>2355.6000000000004</v>
      </c>
      <c r="S3" s="140">
        <v>140</v>
      </c>
    </row>
    <row r="4" spans="1:23" x14ac:dyDescent="0.25">
      <c r="A4" s="139">
        <v>3</v>
      </c>
      <c r="B4" s="140" t="s">
        <v>1946</v>
      </c>
      <c r="C4" s="140" t="s">
        <v>1956</v>
      </c>
      <c r="D4" s="140" t="s">
        <v>1935</v>
      </c>
      <c r="E4" s="140" t="s">
        <v>1936</v>
      </c>
      <c r="F4" s="140" t="s">
        <v>1913</v>
      </c>
      <c r="G4" s="140" t="s">
        <v>1954</v>
      </c>
      <c r="I4" s="140">
        <v>19</v>
      </c>
      <c r="J4" s="140" t="s">
        <v>1946</v>
      </c>
      <c r="K4" s="140" t="s">
        <v>1177</v>
      </c>
      <c r="M4" s="140">
        <v>596</v>
      </c>
      <c r="N4" s="140">
        <v>3</v>
      </c>
      <c r="Q4" s="140">
        <v>456</v>
      </c>
      <c r="S4" s="140">
        <v>140</v>
      </c>
      <c r="U4" s="140">
        <v>170</v>
      </c>
      <c r="V4" s="140">
        <v>0</v>
      </c>
      <c r="W4" s="140">
        <v>100</v>
      </c>
    </row>
    <row r="5" spans="1:23" x14ac:dyDescent="0.25">
      <c r="A5" s="139">
        <v>4</v>
      </c>
      <c r="B5" s="140" t="s">
        <v>1946</v>
      </c>
      <c r="C5" s="140" t="s">
        <v>1957</v>
      </c>
      <c r="D5" s="140" t="s">
        <v>1920</v>
      </c>
      <c r="E5" s="140" t="s">
        <v>1921</v>
      </c>
      <c r="F5" s="140" t="s">
        <v>1913</v>
      </c>
      <c r="G5" s="140" t="s">
        <v>1954</v>
      </c>
      <c r="I5" s="140">
        <v>65</v>
      </c>
      <c r="J5" s="140" t="s">
        <v>1946</v>
      </c>
      <c r="K5" s="140" t="s">
        <v>1178</v>
      </c>
      <c r="M5" s="140">
        <v>1154</v>
      </c>
      <c r="N5" s="140">
        <v>4</v>
      </c>
      <c r="Q5" s="140">
        <v>1014</v>
      </c>
      <c r="S5" s="140">
        <v>140</v>
      </c>
      <c r="U5" s="140">
        <v>160</v>
      </c>
      <c r="V5" s="140">
        <v>100.01</v>
      </c>
      <c r="W5" s="140">
        <v>4391</v>
      </c>
    </row>
    <row r="6" spans="1:23" x14ac:dyDescent="0.25">
      <c r="A6" s="139">
        <v>5</v>
      </c>
      <c r="B6" s="140" t="s">
        <v>1946</v>
      </c>
      <c r="C6" s="140" t="s">
        <v>1958</v>
      </c>
      <c r="D6" s="140" t="s">
        <v>1940</v>
      </c>
      <c r="E6" s="140" t="s">
        <v>1941</v>
      </c>
      <c r="F6" s="140" t="s">
        <v>1913</v>
      </c>
      <c r="G6" s="140" t="s">
        <v>1954</v>
      </c>
      <c r="I6" s="140">
        <v>90</v>
      </c>
      <c r="J6" s="140" t="s">
        <v>1946</v>
      </c>
      <c r="K6" s="140" t="s">
        <v>1178</v>
      </c>
      <c r="M6" s="140">
        <v>1544</v>
      </c>
      <c r="N6" s="140">
        <v>5</v>
      </c>
      <c r="Q6" s="140">
        <v>1404</v>
      </c>
      <c r="S6" s="140">
        <v>140</v>
      </c>
      <c r="U6" s="140">
        <v>150</v>
      </c>
      <c r="V6" s="140">
        <v>4391.01</v>
      </c>
      <c r="W6" s="140">
        <v>5160</v>
      </c>
    </row>
    <row r="7" spans="1:23" x14ac:dyDescent="0.25">
      <c r="A7" s="139">
        <v>6</v>
      </c>
      <c r="B7" s="140" t="s">
        <v>1946</v>
      </c>
      <c r="C7" s="140" t="s">
        <v>1959</v>
      </c>
      <c r="D7" s="140" t="s">
        <v>1912</v>
      </c>
      <c r="E7" s="140" t="s">
        <v>1960</v>
      </c>
      <c r="F7" s="140" t="s">
        <v>1913</v>
      </c>
      <c r="G7" s="140" t="s">
        <v>1954</v>
      </c>
      <c r="I7" s="140">
        <v>207</v>
      </c>
      <c r="J7" s="140" t="s">
        <v>1946</v>
      </c>
      <c r="K7" s="140" t="s">
        <v>1178</v>
      </c>
      <c r="M7" s="140">
        <v>3369.2000000000003</v>
      </c>
      <c r="N7" s="140">
        <v>6</v>
      </c>
      <c r="Q7" s="140">
        <v>3229.2000000000003</v>
      </c>
      <c r="S7" s="140">
        <v>140</v>
      </c>
      <c r="U7" s="140">
        <v>130</v>
      </c>
      <c r="V7" s="140">
        <v>5160.01</v>
      </c>
      <c r="W7" s="140">
        <v>6911</v>
      </c>
    </row>
    <row r="8" spans="1:23" x14ac:dyDescent="0.25">
      <c r="A8" s="139">
        <v>7</v>
      </c>
      <c r="B8" s="140" t="s">
        <v>1946</v>
      </c>
      <c r="C8" s="140" t="s">
        <v>1961</v>
      </c>
      <c r="D8" s="140" t="s">
        <v>1944</v>
      </c>
      <c r="E8" s="140" t="s">
        <v>1915</v>
      </c>
      <c r="F8" s="140" t="s">
        <v>1913</v>
      </c>
      <c r="G8" s="140" t="s">
        <v>1954</v>
      </c>
      <c r="I8" s="140">
        <v>117</v>
      </c>
      <c r="J8" s="140" t="s">
        <v>1946</v>
      </c>
      <c r="K8" s="140" t="s">
        <v>1178</v>
      </c>
      <c r="M8" s="140">
        <v>1965.1999999999998</v>
      </c>
      <c r="N8" s="140">
        <v>7</v>
      </c>
      <c r="Q8" s="140">
        <v>1825.1999999999998</v>
      </c>
      <c r="S8" s="140">
        <v>140</v>
      </c>
      <c r="U8" s="140">
        <v>120</v>
      </c>
      <c r="V8" s="140">
        <v>6911.01</v>
      </c>
      <c r="W8" s="140">
        <v>10080</v>
      </c>
    </row>
    <row r="9" spans="1:23" x14ac:dyDescent="0.25">
      <c r="A9" s="139">
        <v>8</v>
      </c>
      <c r="B9" s="140" t="s">
        <v>1946</v>
      </c>
      <c r="C9" s="140" t="s">
        <v>1962</v>
      </c>
      <c r="D9" s="140" t="s">
        <v>1937</v>
      </c>
      <c r="E9" s="140" t="s">
        <v>1923</v>
      </c>
      <c r="F9" s="140" t="s">
        <v>1913</v>
      </c>
      <c r="G9" s="140" t="s">
        <v>1954</v>
      </c>
      <c r="I9" s="140">
        <v>118</v>
      </c>
      <c r="J9" s="140" t="s">
        <v>1946</v>
      </c>
      <c r="K9" s="140" t="s">
        <v>1178</v>
      </c>
      <c r="M9" s="140">
        <v>1980.8000000000002</v>
      </c>
      <c r="N9" s="140">
        <v>8</v>
      </c>
      <c r="Q9" s="140">
        <v>1840.8000000000002</v>
      </c>
      <c r="S9" s="140">
        <v>140</v>
      </c>
      <c r="U9" s="140">
        <v>110</v>
      </c>
      <c r="V9" s="140">
        <v>10080.01</v>
      </c>
      <c r="W9" s="140">
        <v>15582</v>
      </c>
    </row>
    <row r="10" spans="1:23" x14ac:dyDescent="0.25">
      <c r="A10" s="139">
        <v>9</v>
      </c>
      <c r="B10" s="140" t="s">
        <v>1946</v>
      </c>
      <c r="C10" s="140" t="s">
        <v>1963</v>
      </c>
      <c r="D10" s="140" t="s">
        <v>1918</v>
      </c>
      <c r="E10" s="140" t="s">
        <v>1919</v>
      </c>
      <c r="F10" s="140" t="s">
        <v>1913</v>
      </c>
      <c r="G10" s="140" t="s">
        <v>1954</v>
      </c>
      <c r="I10" s="140">
        <v>60</v>
      </c>
      <c r="J10" s="140" t="s">
        <v>1946</v>
      </c>
      <c r="K10" s="140" t="s">
        <v>1178</v>
      </c>
      <c r="M10" s="140">
        <v>1076</v>
      </c>
      <c r="N10" s="140">
        <v>9</v>
      </c>
      <c r="Q10" s="140">
        <v>936</v>
      </c>
      <c r="S10" s="140">
        <v>140</v>
      </c>
      <c r="U10" s="140">
        <v>100</v>
      </c>
      <c r="V10" s="140">
        <v>15582.01</v>
      </c>
      <c r="W10" s="140">
        <v>26000</v>
      </c>
    </row>
    <row r="11" spans="1:23" x14ac:dyDescent="0.25">
      <c r="A11" s="139">
        <v>10</v>
      </c>
      <c r="B11" s="140" t="s">
        <v>1946</v>
      </c>
      <c r="C11" s="140" t="s">
        <v>1964</v>
      </c>
      <c r="D11" s="140" t="s">
        <v>1931</v>
      </c>
      <c r="E11" s="140" t="s">
        <v>1932</v>
      </c>
      <c r="F11" s="140" t="s">
        <v>1913</v>
      </c>
      <c r="G11" s="140" t="s">
        <v>1954</v>
      </c>
      <c r="I11" s="140">
        <v>109</v>
      </c>
      <c r="J11" s="140" t="s">
        <v>1946</v>
      </c>
      <c r="K11" s="140" t="s">
        <v>1178</v>
      </c>
      <c r="M11" s="140">
        <v>1840.4</v>
      </c>
      <c r="N11" s="140">
        <v>10</v>
      </c>
      <c r="Q11" s="140">
        <v>1700.4</v>
      </c>
      <c r="S11" s="140">
        <v>140</v>
      </c>
    </row>
    <row r="12" spans="1:23" x14ac:dyDescent="0.25">
      <c r="A12" s="139">
        <v>11</v>
      </c>
      <c r="B12" s="140" t="s">
        <v>1946</v>
      </c>
      <c r="C12" s="140" t="s">
        <v>609</v>
      </c>
      <c r="D12" s="140" t="s">
        <v>1942</v>
      </c>
      <c r="E12" s="140" t="s">
        <v>1943</v>
      </c>
      <c r="F12" s="140" t="s">
        <v>1913</v>
      </c>
      <c r="G12" s="140" t="s">
        <v>1954</v>
      </c>
      <c r="I12" s="140">
        <v>79</v>
      </c>
      <c r="J12" s="140" t="s">
        <v>1946</v>
      </c>
      <c r="K12" s="140" t="s">
        <v>1178</v>
      </c>
      <c r="M12" s="140">
        <v>1372.4</v>
      </c>
      <c r="N12" s="140">
        <v>11</v>
      </c>
      <c r="Q12" s="140">
        <v>1232.4000000000001</v>
      </c>
      <c r="S12" s="140">
        <v>140</v>
      </c>
    </row>
    <row r="13" spans="1:23" x14ac:dyDescent="0.25">
      <c r="A13" s="139">
        <v>12</v>
      </c>
      <c r="B13" s="140" t="s">
        <v>1946</v>
      </c>
      <c r="C13" s="140" t="s">
        <v>1957</v>
      </c>
      <c r="D13" s="140" t="s">
        <v>1924</v>
      </c>
      <c r="E13" s="140" t="s">
        <v>1921</v>
      </c>
      <c r="F13" s="140" t="s">
        <v>1916</v>
      </c>
      <c r="G13" s="140" t="s">
        <v>1954</v>
      </c>
      <c r="I13" s="140">
        <v>13</v>
      </c>
      <c r="J13" s="140" t="s">
        <v>1946</v>
      </c>
      <c r="K13" s="140" t="s">
        <v>1177</v>
      </c>
      <c r="M13" s="140">
        <v>452</v>
      </c>
      <c r="N13" s="140">
        <v>12</v>
      </c>
      <c r="Q13" s="140">
        <v>312</v>
      </c>
      <c r="S13" s="140">
        <v>140</v>
      </c>
    </row>
    <row r="14" spans="1:23" x14ac:dyDescent="0.25">
      <c r="A14" s="139">
        <v>13</v>
      </c>
      <c r="B14" s="140" t="s">
        <v>1946</v>
      </c>
      <c r="C14" s="140" t="s">
        <v>1959</v>
      </c>
      <c r="D14" s="140" t="s">
        <v>1917</v>
      </c>
      <c r="E14" s="140" t="s">
        <v>1960</v>
      </c>
      <c r="F14" s="140" t="s">
        <v>1916</v>
      </c>
      <c r="G14" s="140" t="s">
        <v>1954</v>
      </c>
      <c r="I14" s="140">
        <v>19</v>
      </c>
      <c r="J14" s="140" t="s">
        <v>1946</v>
      </c>
      <c r="K14" s="140" t="s">
        <v>1177</v>
      </c>
      <c r="M14" s="140">
        <v>596</v>
      </c>
      <c r="N14" s="140">
        <v>13</v>
      </c>
      <c r="Q14" s="140">
        <v>456</v>
      </c>
      <c r="S14" s="140">
        <v>140</v>
      </c>
    </row>
    <row r="15" spans="1:23" x14ac:dyDescent="0.25">
      <c r="A15" s="139">
        <v>14</v>
      </c>
      <c r="B15" s="140" t="s">
        <v>1946</v>
      </c>
      <c r="C15" s="140" t="s">
        <v>1961</v>
      </c>
      <c r="D15" s="140" t="s">
        <v>1914</v>
      </c>
      <c r="E15" s="140" t="s">
        <v>1915</v>
      </c>
      <c r="F15" s="140" t="s">
        <v>1916</v>
      </c>
      <c r="G15" s="140" t="s">
        <v>1954</v>
      </c>
      <c r="I15" s="140">
        <v>29</v>
      </c>
      <c r="J15" s="140" t="s">
        <v>1946</v>
      </c>
      <c r="K15" s="140" t="s">
        <v>1178</v>
      </c>
      <c r="M15" s="140">
        <v>592.40000000000009</v>
      </c>
      <c r="N15" s="140">
        <v>14</v>
      </c>
      <c r="Q15" s="140">
        <v>452.40000000000003</v>
      </c>
      <c r="S15" s="140">
        <v>140.00000000000006</v>
      </c>
    </row>
    <row r="16" spans="1:23" x14ac:dyDescent="0.25">
      <c r="A16" s="139">
        <v>15</v>
      </c>
      <c r="B16" s="140" t="s">
        <v>1946</v>
      </c>
      <c r="C16" s="140" t="s">
        <v>1962</v>
      </c>
      <c r="D16" s="140" t="s">
        <v>1922</v>
      </c>
      <c r="E16" s="140" t="s">
        <v>1923</v>
      </c>
      <c r="F16" s="140" t="s">
        <v>1916</v>
      </c>
      <c r="G16" s="140" t="s">
        <v>1954</v>
      </c>
      <c r="I16" s="140">
        <v>91</v>
      </c>
      <c r="J16" s="140" t="s">
        <v>1946</v>
      </c>
      <c r="K16" s="140" t="s">
        <v>1178</v>
      </c>
      <c r="M16" s="140">
        <v>1559.6</v>
      </c>
      <c r="N16" s="140">
        <v>15</v>
      </c>
      <c r="Q16" s="140">
        <v>1419.6</v>
      </c>
      <c r="S16" s="140">
        <v>140</v>
      </c>
    </row>
    <row r="17" spans="1:19" x14ac:dyDescent="0.25">
      <c r="A17" s="139">
        <v>16</v>
      </c>
      <c r="B17" s="140" t="s">
        <v>1946</v>
      </c>
      <c r="C17" s="140" t="s">
        <v>609</v>
      </c>
      <c r="D17" s="140" t="s">
        <v>1945</v>
      </c>
      <c r="E17" s="140" t="s">
        <v>1943</v>
      </c>
      <c r="F17" s="140" t="s">
        <v>1916</v>
      </c>
      <c r="G17" s="140" t="s">
        <v>1954</v>
      </c>
      <c r="I17" s="140">
        <v>30</v>
      </c>
      <c r="J17" s="140" t="s">
        <v>1946</v>
      </c>
      <c r="K17" s="140" t="s">
        <v>1177</v>
      </c>
      <c r="M17" s="140">
        <v>860</v>
      </c>
      <c r="N17" s="140">
        <v>16</v>
      </c>
      <c r="Q17" s="140">
        <v>720</v>
      </c>
      <c r="S17" s="140">
        <v>140</v>
      </c>
    </row>
    <row r="18" spans="1:19" x14ac:dyDescent="0.25">
      <c r="A18" s="139">
        <v>1</v>
      </c>
      <c r="B18" s="140" t="s">
        <v>589</v>
      </c>
      <c r="C18" s="140" t="s">
        <v>99</v>
      </c>
      <c r="D18" s="141" t="s">
        <v>1965</v>
      </c>
      <c r="E18" s="140" t="s">
        <v>1966</v>
      </c>
      <c r="F18" s="140" t="s">
        <v>1967</v>
      </c>
      <c r="G18" s="140" t="s">
        <v>1968</v>
      </c>
      <c r="H18" s="140" t="s">
        <v>95</v>
      </c>
      <c r="I18" s="140">
        <v>69</v>
      </c>
      <c r="J18" s="140" t="s">
        <v>589</v>
      </c>
      <c r="K18" s="140" t="s">
        <v>1178</v>
      </c>
      <c r="M18" s="140">
        <v>1216.4000000000001</v>
      </c>
      <c r="N18" s="140">
        <v>1</v>
      </c>
      <c r="Q18" s="140">
        <v>1076.4000000000001</v>
      </c>
      <c r="S18" s="140">
        <v>140</v>
      </c>
    </row>
    <row r="19" spans="1:19" x14ac:dyDescent="0.25">
      <c r="A19" s="139">
        <v>2</v>
      </c>
      <c r="B19" s="140" t="s">
        <v>589</v>
      </c>
      <c r="C19" s="140" t="s">
        <v>672</v>
      </c>
      <c r="D19" s="141" t="s">
        <v>1969</v>
      </c>
      <c r="E19" s="140" t="s">
        <v>1970</v>
      </c>
      <c r="F19" s="140" t="s">
        <v>1971</v>
      </c>
      <c r="G19" s="140" t="s">
        <v>1968</v>
      </c>
      <c r="H19" s="140" t="s">
        <v>95</v>
      </c>
      <c r="I19" s="140">
        <v>5</v>
      </c>
      <c r="J19" s="140" t="s">
        <v>589</v>
      </c>
      <c r="K19" s="140" t="s">
        <v>1178</v>
      </c>
      <c r="M19" s="140">
        <v>228</v>
      </c>
      <c r="N19" s="140">
        <v>2</v>
      </c>
      <c r="Q19" s="140">
        <v>78</v>
      </c>
      <c r="S19" s="140">
        <v>150</v>
      </c>
    </row>
    <row r="20" spans="1:19" x14ac:dyDescent="0.25">
      <c r="A20" s="139">
        <v>3</v>
      </c>
      <c r="B20" s="140" t="s">
        <v>589</v>
      </c>
      <c r="C20" s="140" t="s">
        <v>761</v>
      </c>
      <c r="D20" s="141" t="s">
        <v>1972</v>
      </c>
      <c r="E20" s="140" t="s">
        <v>1973</v>
      </c>
      <c r="F20" s="140" t="s">
        <v>1971</v>
      </c>
      <c r="G20" s="140" t="s">
        <v>1968</v>
      </c>
      <c r="H20" s="140" t="s">
        <v>95</v>
      </c>
      <c r="I20" s="140">
        <v>4</v>
      </c>
      <c r="J20" s="140" t="s">
        <v>589</v>
      </c>
      <c r="K20" s="140" t="s">
        <v>1178</v>
      </c>
      <c r="M20" s="140">
        <v>212.4</v>
      </c>
      <c r="N20" s="140">
        <v>3</v>
      </c>
      <c r="Q20" s="140">
        <v>62.400000000000006</v>
      </c>
      <c r="S20" s="140">
        <v>150</v>
      </c>
    </row>
    <row r="21" spans="1:19" x14ac:dyDescent="0.25">
      <c r="A21" s="139">
        <v>4</v>
      </c>
      <c r="B21" s="140" t="s">
        <v>589</v>
      </c>
      <c r="C21" s="140" t="s">
        <v>672</v>
      </c>
      <c r="D21" s="141" t="s">
        <v>1974</v>
      </c>
      <c r="E21" s="140" t="s">
        <v>1970</v>
      </c>
      <c r="F21" s="140" t="s">
        <v>1975</v>
      </c>
      <c r="G21" s="140" t="s">
        <v>1968</v>
      </c>
      <c r="H21" s="140" t="s">
        <v>95</v>
      </c>
      <c r="I21" s="140">
        <v>25</v>
      </c>
      <c r="J21" s="140" t="s">
        <v>589</v>
      </c>
      <c r="K21" s="140" t="s">
        <v>1178</v>
      </c>
      <c r="M21" s="140">
        <v>530</v>
      </c>
      <c r="N21" s="140">
        <v>4</v>
      </c>
      <c r="Q21" s="140">
        <v>390</v>
      </c>
      <c r="S21" s="140">
        <v>140</v>
      </c>
    </row>
    <row r="22" spans="1:19" x14ac:dyDescent="0.25">
      <c r="A22" s="139">
        <v>5</v>
      </c>
      <c r="B22" s="140" t="s">
        <v>589</v>
      </c>
      <c r="C22" s="140" t="s">
        <v>761</v>
      </c>
      <c r="D22" s="141" t="s">
        <v>1976</v>
      </c>
      <c r="E22" s="140" t="s">
        <v>1973</v>
      </c>
      <c r="F22" s="140" t="s">
        <v>1975</v>
      </c>
      <c r="G22" s="140" t="s">
        <v>1968</v>
      </c>
      <c r="H22" s="140" t="s">
        <v>95</v>
      </c>
      <c r="I22" s="140">
        <v>18</v>
      </c>
      <c r="J22" s="140" t="s">
        <v>589</v>
      </c>
      <c r="K22" s="140" t="s">
        <v>1178</v>
      </c>
      <c r="M22" s="140">
        <v>420.8</v>
      </c>
      <c r="N22" s="140">
        <v>5</v>
      </c>
      <c r="Q22" s="140">
        <v>280.8</v>
      </c>
      <c r="S22" s="140">
        <v>140</v>
      </c>
    </row>
    <row r="23" spans="1:19" x14ac:dyDescent="0.25">
      <c r="A23" s="139">
        <v>1</v>
      </c>
      <c r="B23" s="140" t="s">
        <v>589</v>
      </c>
      <c r="C23" s="140" t="s">
        <v>99</v>
      </c>
      <c r="D23" s="141" t="s">
        <v>775</v>
      </c>
      <c r="E23" s="140" t="s">
        <v>1306</v>
      </c>
      <c r="F23" s="140" t="s">
        <v>1853</v>
      </c>
      <c r="G23" s="140" t="s">
        <v>94</v>
      </c>
      <c r="H23" s="140" t="s">
        <v>95</v>
      </c>
      <c r="I23" s="140">
        <v>201</v>
      </c>
      <c r="J23" s="140" t="s">
        <v>589</v>
      </c>
      <c r="K23" s="140" t="s">
        <v>1178</v>
      </c>
      <c r="L23" s="142" t="s">
        <v>1178</v>
      </c>
      <c r="M23" s="140">
        <v>3275.6000000000004</v>
      </c>
      <c r="N23" s="140">
        <v>1</v>
      </c>
      <c r="Q23" s="140">
        <v>3135.6000000000004</v>
      </c>
      <c r="S23" s="140">
        <v>140</v>
      </c>
    </row>
    <row r="24" spans="1:19" x14ac:dyDescent="0.25">
      <c r="A24" s="139">
        <v>2</v>
      </c>
      <c r="B24" s="140" t="s">
        <v>589</v>
      </c>
      <c r="C24" s="140" t="s">
        <v>589</v>
      </c>
      <c r="D24" s="141" t="s">
        <v>732</v>
      </c>
      <c r="E24" s="140" t="s">
        <v>1825</v>
      </c>
      <c r="F24" s="140" t="s">
        <v>1853</v>
      </c>
      <c r="G24" s="140" t="s">
        <v>94</v>
      </c>
      <c r="H24" s="140" t="s">
        <v>95</v>
      </c>
      <c r="I24" s="140">
        <v>283</v>
      </c>
      <c r="J24" s="140" t="s">
        <v>589</v>
      </c>
      <c r="K24" s="140" t="s">
        <v>1178</v>
      </c>
      <c r="L24" s="142" t="s">
        <v>1178</v>
      </c>
      <c r="M24" s="140">
        <v>4544.8</v>
      </c>
      <c r="N24" s="140">
        <v>2</v>
      </c>
      <c r="Q24" s="140">
        <v>4414.8</v>
      </c>
      <c r="S24" s="140">
        <v>130</v>
      </c>
    </row>
    <row r="25" spans="1:19" x14ac:dyDescent="0.25">
      <c r="A25" s="139">
        <v>3</v>
      </c>
      <c r="B25" s="140" t="s">
        <v>92</v>
      </c>
      <c r="C25" s="140" t="s">
        <v>146</v>
      </c>
      <c r="D25" s="141" t="s">
        <v>232</v>
      </c>
      <c r="E25" s="140" t="s">
        <v>1317</v>
      </c>
      <c r="F25" s="140" t="s">
        <v>1977</v>
      </c>
      <c r="G25" s="140" t="s">
        <v>94</v>
      </c>
      <c r="H25" s="140" t="s">
        <v>95</v>
      </c>
      <c r="I25" s="140">
        <v>15</v>
      </c>
      <c r="J25" s="140" t="s">
        <v>92</v>
      </c>
      <c r="K25" s="140" t="s">
        <v>1848</v>
      </c>
      <c r="L25" s="142" t="s">
        <v>1177</v>
      </c>
      <c r="M25" s="140">
        <v>680</v>
      </c>
      <c r="N25" s="140">
        <v>3</v>
      </c>
      <c r="Q25" s="140">
        <v>540</v>
      </c>
      <c r="S25" s="140">
        <v>140</v>
      </c>
    </row>
    <row r="26" spans="1:19" x14ac:dyDescent="0.25">
      <c r="A26" s="139">
        <v>4</v>
      </c>
      <c r="B26" s="140" t="s">
        <v>92</v>
      </c>
      <c r="C26" s="140" t="s">
        <v>96</v>
      </c>
      <c r="D26" s="141" t="s">
        <v>230</v>
      </c>
      <c r="E26" s="140" t="s">
        <v>1315</v>
      </c>
      <c r="F26" s="140" t="s">
        <v>1977</v>
      </c>
      <c r="G26" s="140" t="s">
        <v>94</v>
      </c>
      <c r="H26" s="140" t="s">
        <v>95</v>
      </c>
      <c r="I26" s="140">
        <v>18</v>
      </c>
      <c r="J26" s="140" t="s">
        <v>92</v>
      </c>
      <c r="K26" s="140" t="s">
        <v>1850</v>
      </c>
      <c r="L26" s="142" t="s">
        <v>1177</v>
      </c>
      <c r="M26" s="140">
        <v>680</v>
      </c>
      <c r="N26" s="140">
        <v>4</v>
      </c>
      <c r="Q26" s="140">
        <v>540</v>
      </c>
      <c r="S26" s="140">
        <v>140</v>
      </c>
    </row>
    <row r="27" spans="1:19" x14ac:dyDescent="0.25">
      <c r="A27" s="139">
        <v>5</v>
      </c>
      <c r="B27" s="140" t="s">
        <v>92</v>
      </c>
      <c r="C27" s="140" t="s">
        <v>233</v>
      </c>
      <c r="D27" s="141" t="s">
        <v>234</v>
      </c>
      <c r="E27" s="140" t="s">
        <v>1318</v>
      </c>
      <c r="F27" s="140" t="s">
        <v>1977</v>
      </c>
      <c r="G27" s="140" t="s">
        <v>94</v>
      </c>
      <c r="H27" s="140" t="s">
        <v>95</v>
      </c>
      <c r="I27" s="140">
        <v>9</v>
      </c>
      <c r="J27" s="140" t="s">
        <v>92</v>
      </c>
      <c r="K27" s="140" t="s">
        <v>1849</v>
      </c>
      <c r="L27" s="142" t="s">
        <v>1177</v>
      </c>
      <c r="M27" s="140">
        <v>518</v>
      </c>
      <c r="N27" s="140">
        <v>5</v>
      </c>
      <c r="Q27" s="140">
        <v>378</v>
      </c>
      <c r="S27" s="140">
        <v>140</v>
      </c>
    </row>
    <row r="28" spans="1:19" x14ac:dyDescent="0.25">
      <c r="A28" s="139">
        <v>6</v>
      </c>
      <c r="B28" s="140" t="s">
        <v>92</v>
      </c>
      <c r="C28" s="140" t="s">
        <v>228</v>
      </c>
      <c r="D28" s="141" t="s">
        <v>229</v>
      </c>
      <c r="E28" s="140" t="s">
        <v>1319</v>
      </c>
      <c r="F28" s="140" t="s">
        <v>1977</v>
      </c>
      <c r="G28" s="140" t="s">
        <v>94</v>
      </c>
      <c r="H28" s="140" t="s">
        <v>95</v>
      </c>
      <c r="I28" s="140">
        <v>10</v>
      </c>
      <c r="J28" s="140" t="s">
        <v>92</v>
      </c>
      <c r="K28" s="140" t="s">
        <v>1850</v>
      </c>
      <c r="L28" s="142" t="s">
        <v>1177</v>
      </c>
      <c r="M28" s="140">
        <v>440</v>
      </c>
      <c r="N28" s="140">
        <v>6</v>
      </c>
      <c r="Q28" s="140">
        <v>300</v>
      </c>
      <c r="S28" s="140">
        <v>140</v>
      </c>
    </row>
    <row r="29" spans="1:19" x14ac:dyDescent="0.25">
      <c r="A29" s="139">
        <v>7</v>
      </c>
      <c r="B29" s="140" t="s">
        <v>92</v>
      </c>
      <c r="C29" s="140" t="s">
        <v>219</v>
      </c>
      <c r="D29" s="141" t="s">
        <v>231</v>
      </c>
      <c r="E29" s="140" t="s">
        <v>1316</v>
      </c>
      <c r="F29" s="140" t="s">
        <v>1977</v>
      </c>
      <c r="G29" s="140" t="s">
        <v>94</v>
      </c>
      <c r="H29" s="140" t="s">
        <v>95</v>
      </c>
      <c r="I29" s="140">
        <v>11</v>
      </c>
      <c r="J29" s="140" t="s">
        <v>92</v>
      </c>
      <c r="K29" s="140" t="s">
        <v>1848</v>
      </c>
      <c r="L29" s="142" t="s">
        <v>1177</v>
      </c>
      <c r="M29" s="140">
        <v>536</v>
      </c>
      <c r="N29" s="140">
        <v>7</v>
      </c>
      <c r="Q29" s="140">
        <v>396</v>
      </c>
      <c r="S29" s="140">
        <v>140</v>
      </c>
    </row>
    <row r="30" spans="1:19" x14ac:dyDescent="0.25">
      <c r="A30" s="139">
        <v>8</v>
      </c>
      <c r="B30" s="140" t="s">
        <v>92</v>
      </c>
      <c r="C30" s="140" t="s">
        <v>206</v>
      </c>
      <c r="D30" s="141" t="s">
        <v>207</v>
      </c>
      <c r="E30" s="140" t="s">
        <v>1323</v>
      </c>
      <c r="F30" s="140" t="s">
        <v>1977</v>
      </c>
      <c r="G30" s="140" t="s">
        <v>94</v>
      </c>
      <c r="H30" s="140" t="s">
        <v>95</v>
      </c>
      <c r="I30" s="140">
        <v>16</v>
      </c>
      <c r="J30" s="140" t="s">
        <v>92</v>
      </c>
      <c r="K30" s="140" t="s">
        <v>1848</v>
      </c>
      <c r="L30" s="142" t="s">
        <v>1177</v>
      </c>
      <c r="M30" s="140">
        <v>716</v>
      </c>
      <c r="N30" s="140">
        <v>8</v>
      </c>
      <c r="Q30" s="140">
        <v>576</v>
      </c>
      <c r="S30" s="140">
        <v>140</v>
      </c>
    </row>
    <row r="31" spans="1:19" x14ac:dyDescent="0.25">
      <c r="A31" s="139">
        <v>9</v>
      </c>
      <c r="B31" s="140" t="s">
        <v>92</v>
      </c>
      <c r="C31" s="140" t="s">
        <v>203</v>
      </c>
      <c r="D31" s="141" t="s">
        <v>204</v>
      </c>
      <c r="E31" s="140" t="s">
        <v>1321</v>
      </c>
      <c r="F31" s="140" t="s">
        <v>1977</v>
      </c>
      <c r="G31" s="140" t="s">
        <v>94</v>
      </c>
      <c r="H31" s="140" t="s">
        <v>95</v>
      </c>
      <c r="I31" s="140">
        <v>7</v>
      </c>
      <c r="J31" s="140" t="s">
        <v>92</v>
      </c>
      <c r="K31" s="140" t="s">
        <v>1848</v>
      </c>
      <c r="L31" s="142" t="s">
        <v>1177</v>
      </c>
      <c r="M31" s="140">
        <v>392</v>
      </c>
      <c r="N31" s="140">
        <v>9</v>
      </c>
      <c r="Q31" s="140">
        <v>252</v>
      </c>
      <c r="S31" s="140">
        <v>140</v>
      </c>
    </row>
    <row r="32" spans="1:19" x14ac:dyDescent="0.25">
      <c r="A32" s="139">
        <v>10</v>
      </c>
      <c r="B32" s="140" t="s">
        <v>92</v>
      </c>
      <c r="C32" s="140" t="s">
        <v>155</v>
      </c>
      <c r="D32" s="141" t="s">
        <v>212</v>
      </c>
      <c r="E32" s="140" t="s">
        <v>1327</v>
      </c>
      <c r="F32" s="140" t="s">
        <v>1977</v>
      </c>
      <c r="G32" s="140" t="s">
        <v>94</v>
      </c>
      <c r="H32" s="140" t="s">
        <v>95</v>
      </c>
      <c r="I32" s="140">
        <v>23</v>
      </c>
      <c r="J32" s="140" t="s">
        <v>92</v>
      </c>
      <c r="K32" s="140" t="s">
        <v>1850</v>
      </c>
      <c r="L32" s="142" t="s">
        <v>1177</v>
      </c>
      <c r="M32" s="140">
        <v>830</v>
      </c>
      <c r="N32" s="140">
        <v>10</v>
      </c>
      <c r="Q32" s="140">
        <v>690</v>
      </c>
      <c r="S32" s="140">
        <v>140</v>
      </c>
    </row>
    <row r="33" spans="1:19" x14ac:dyDescent="0.25">
      <c r="A33" s="139">
        <v>11</v>
      </c>
      <c r="B33" s="140" t="s">
        <v>92</v>
      </c>
      <c r="C33" s="140" t="s">
        <v>93</v>
      </c>
      <c r="D33" s="141" t="s">
        <v>209</v>
      </c>
      <c r="E33" s="140" t="s">
        <v>1324</v>
      </c>
      <c r="F33" s="140" t="s">
        <v>1977</v>
      </c>
      <c r="G33" s="140" t="s">
        <v>94</v>
      </c>
      <c r="H33" s="140" t="s">
        <v>95</v>
      </c>
      <c r="I33" s="140">
        <v>13</v>
      </c>
      <c r="J33" s="140" t="s">
        <v>92</v>
      </c>
      <c r="K33" s="140" t="s">
        <v>1850</v>
      </c>
      <c r="L33" s="142" t="s">
        <v>1177</v>
      </c>
      <c r="M33" s="140">
        <v>530</v>
      </c>
      <c r="N33" s="140">
        <v>11</v>
      </c>
      <c r="Q33" s="140">
        <v>390</v>
      </c>
      <c r="S33" s="140">
        <v>140</v>
      </c>
    </row>
    <row r="34" spans="1:19" x14ac:dyDescent="0.25">
      <c r="A34" s="139">
        <v>12</v>
      </c>
      <c r="B34" s="140" t="s">
        <v>92</v>
      </c>
      <c r="C34" s="140" t="s">
        <v>109</v>
      </c>
      <c r="D34" s="141" t="s">
        <v>208</v>
      </c>
      <c r="E34" s="140" t="s">
        <v>1326</v>
      </c>
      <c r="F34" s="140" t="s">
        <v>1977</v>
      </c>
      <c r="G34" s="140" t="s">
        <v>94</v>
      </c>
      <c r="H34" s="140" t="s">
        <v>95</v>
      </c>
      <c r="I34" s="140">
        <v>20</v>
      </c>
      <c r="J34" s="140" t="s">
        <v>92</v>
      </c>
      <c r="K34" s="140" t="s">
        <v>1850</v>
      </c>
      <c r="L34" s="142" t="s">
        <v>1177</v>
      </c>
      <c r="M34" s="140">
        <v>740</v>
      </c>
      <c r="N34" s="140">
        <v>12</v>
      </c>
      <c r="Q34" s="140">
        <v>600</v>
      </c>
      <c r="S34" s="140">
        <v>140</v>
      </c>
    </row>
    <row r="35" spans="1:19" x14ac:dyDescent="0.25">
      <c r="A35" s="139">
        <v>13</v>
      </c>
      <c r="B35" s="140" t="s">
        <v>92</v>
      </c>
      <c r="C35" s="140" t="s">
        <v>210</v>
      </c>
      <c r="D35" s="141" t="s">
        <v>211</v>
      </c>
      <c r="E35" s="140" t="s">
        <v>1325</v>
      </c>
      <c r="F35" s="140" t="s">
        <v>1977</v>
      </c>
      <c r="G35" s="140" t="s">
        <v>94</v>
      </c>
      <c r="H35" s="140" t="s">
        <v>95</v>
      </c>
      <c r="I35" s="140">
        <v>17</v>
      </c>
      <c r="J35" s="140" t="s">
        <v>92</v>
      </c>
      <c r="K35" s="140" t="s">
        <v>1850</v>
      </c>
      <c r="L35" s="142" t="s">
        <v>1177</v>
      </c>
      <c r="M35" s="140">
        <v>650</v>
      </c>
      <c r="N35" s="140">
        <v>13</v>
      </c>
      <c r="Q35" s="140">
        <v>510</v>
      </c>
      <c r="S35" s="140">
        <v>140</v>
      </c>
    </row>
    <row r="36" spans="1:19" x14ac:dyDescent="0.25">
      <c r="A36" s="139">
        <v>14</v>
      </c>
      <c r="B36" s="140" t="s">
        <v>92</v>
      </c>
      <c r="C36" s="140" t="s">
        <v>952</v>
      </c>
      <c r="D36" s="141" t="s">
        <v>202</v>
      </c>
      <c r="E36" s="140" t="s">
        <v>1320</v>
      </c>
      <c r="F36" s="140" t="s">
        <v>1977</v>
      </c>
      <c r="G36" s="140" t="s">
        <v>94</v>
      </c>
      <c r="H36" s="140" t="s">
        <v>95</v>
      </c>
      <c r="I36" s="140">
        <v>10</v>
      </c>
      <c r="J36" s="140" t="s">
        <v>92</v>
      </c>
      <c r="K36" s="140" t="s">
        <v>1850</v>
      </c>
      <c r="L36" s="142" t="s">
        <v>1177</v>
      </c>
      <c r="M36" s="140">
        <v>440</v>
      </c>
      <c r="N36" s="140">
        <v>14</v>
      </c>
      <c r="Q36" s="140">
        <v>300</v>
      </c>
      <c r="S36" s="140">
        <v>140</v>
      </c>
    </row>
    <row r="37" spans="1:19" x14ac:dyDescent="0.25">
      <c r="A37" s="139">
        <v>15</v>
      </c>
      <c r="B37" s="140" t="s">
        <v>92</v>
      </c>
      <c r="C37" s="140" t="s">
        <v>100</v>
      </c>
      <c r="D37" s="141" t="s">
        <v>205</v>
      </c>
      <c r="E37" s="140" t="s">
        <v>1322</v>
      </c>
      <c r="F37" s="140" t="s">
        <v>1977</v>
      </c>
      <c r="G37" s="140" t="s">
        <v>94</v>
      </c>
      <c r="H37" s="140" t="s">
        <v>95</v>
      </c>
      <c r="I37" s="140">
        <v>9</v>
      </c>
      <c r="J37" s="140" t="s">
        <v>92</v>
      </c>
      <c r="K37" s="140" t="s">
        <v>1848</v>
      </c>
      <c r="L37" s="142" t="s">
        <v>1177</v>
      </c>
      <c r="M37" s="140">
        <v>464</v>
      </c>
      <c r="N37" s="140">
        <v>15</v>
      </c>
      <c r="Q37" s="140">
        <v>324</v>
      </c>
      <c r="S37" s="140">
        <v>140</v>
      </c>
    </row>
    <row r="38" spans="1:19" x14ac:dyDescent="0.25">
      <c r="A38" s="139">
        <v>16</v>
      </c>
      <c r="B38" s="140" t="s">
        <v>92</v>
      </c>
      <c r="C38" s="140" t="s">
        <v>166</v>
      </c>
      <c r="D38" s="141" t="s">
        <v>167</v>
      </c>
      <c r="E38" s="140" t="s">
        <v>1279</v>
      </c>
      <c r="F38" s="140" t="s">
        <v>1977</v>
      </c>
      <c r="G38" s="140" t="s">
        <v>94</v>
      </c>
      <c r="H38" s="140" t="s">
        <v>95</v>
      </c>
      <c r="I38" s="140">
        <v>11</v>
      </c>
      <c r="J38" s="140" t="s">
        <v>92</v>
      </c>
      <c r="K38" s="140" t="s">
        <v>1848</v>
      </c>
      <c r="L38" s="142" t="s">
        <v>1177</v>
      </c>
      <c r="M38" s="140">
        <v>536</v>
      </c>
      <c r="N38" s="140">
        <v>16</v>
      </c>
      <c r="Q38" s="140">
        <v>396</v>
      </c>
      <c r="S38" s="140">
        <v>140</v>
      </c>
    </row>
    <row r="39" spans="1:19" x14ac:dyDescent="0.25">
      <c r="A39" s="139">
        <v>17</v>
      </c>
      <c r="B39" s="140" t="s">
        <v>92</v>
      </c>
      <c r="C39" s="140" t="s">
        <v>168</v>
      </c>
      <c r="D39" s="141" t="s">
        <v>169</v>
      </c>
      <c r="E39" s="140" t="s">
        <v>1280</v>
      </c>
      <c r="F39" s="140" t="s">
        <v>1977</v>
      </c>
      <c r="G39" s="140" t="s">
        <v>94</v>
      </c>
      <c r="H39" s="140" t="s">
        <v>95</v>
      </c>
      <c r="I39" s="140">
        <v>10</v>
      </c>
      <c r="J39" s="140" t="s">
        <v>92</v>
      </c>
      <c r="K39" s="140" t="s">
        <v>1849</v>
      </c>
      <c r="L39" s="142" t="s">
        <v>1177</v>
      </c>
      <c r="M39" s="140">
        <v>560</v>
      </c>
      <c r="N39" s="140">
        <v>17</v>
      </c>
      <c r="Q39" s="140">
        <v>420</v>
      </c>
      <c r="S39" s="140">
        <v>140</v>
      </c>
    </row>
    <row r="40" spans="1:19" x14ac:dyDescent="0.25">
      <c r="A40" s="139">
        <v>18</v>
      </c>
      <c r="B40" s="140" t="s">
        <v>92</v>
      </c>
      <c r="C40" s="140" t="s">
        <v>136</v>
      </c>
      <c r="D40" s="141" t="s">
        <v>170</v>
      </c>
      <c r="E40" s="140" t="s">
        <v>1281</v>
      </c>
      <c r="F40" s="140" t="s">
        <v>1977</v>
      </c>
      <c r="G40" s="140" t="s">
        <v>94</v>
      </c>
      <c r="H40" s="140" t="s">
        <v>95</v>
      </c>
      <c r="I40" s="140">
        <v>12</v>
      </c>
      <c r="J40" s="140" t="s">
        <v>92</v>
      </c>
      <c r="K40" s="140" t="s">
        <v>1850</v>
      </c>
      <c r="L40" s="142" t="s">
        <v>1177</v>
      </c>
      <c r="M40" s="140">
        <v>500</v>
      </c>
      <c r="N40" s="140">
        <v>18</v>
      </c>
      <c r="Q40" s="140">
        <v>360</v>
      </c>
      <c r="S40" s="140">
        <v>140</v>
      </c>
    </row>
    <row r="41" spans="1:19" x14ac:dyDescent="0.25">
      <c r="A41" s="139">
        <v>19</v>
      </c>
      <c r="B41" s="140" t="s">
        <v>92</v>
      </c>
      <c r="C41" s="140" t="s">
        <v>171</v>
      </c>
      <c r="D41" s="141" t="s">
        <v>172</v>
      </c>
      <c r="E41" s="140" t="s">
        <v>1978</v>
      </c>
      <c r="F41" s="140" t="s">
        <v>1977</v>
      </c>
      <c r="G41" s="140" t="s">
        <v>94</v>
      </c>
      <c r="H41" s="140" t="s">
        <v>95</v>
      </c>
      <c r="I41" s="140">
        <v>15</v>
      </c>
      <c r="J41" s="140" t="s">
        <v>92</v>
      </c>
      <c r="K41" s="140" t="s">
        <v>1850</v>
      </c>
      <c r="L41" s="142" t="s">
        <v>1177</v>
      </c>
      <c r="M41" s="140">
        <v>590</v>
      </c>
      <c r="N41" s="140">
        <v>19</v>
      </c>
      <c r="Q41" s="140">
        <v>450</v>
      </c>
      <c r="S41" s="140">
        <v>140</v>
      </c>
    </row>
    <row r="42" spans="1:19" x14ac:dyDescent="0.25">
      <c r="A42" s="139">
        <v>20</v>
      </c>
      <c r="B42" s="140" t="s">
        <v>92</v>
      </c>
      <c r="C42" s="140" t="s">
        <v>123</v>
      </c>
      <c r="D42" s="141" t="s">
        <v>173</v>
      </c>
      <c r="E42" s="140" t="s">
        <v>1282</v>
      </c>
      <c r="F42" s="140" t="s">
        <v>1977</v>
      </c>
      <c r="G42" s="140" t="s">
        <v>94</v>
      </c>
      <c r="H42" s="140" t="s">
        <v>95</v>
      </c>
      <c r="I42" s="140">
        <v>18</v>
      </c>
      <c r="J42" s="140" t="s">
        <v>92</v>
      </c>
      <c r="K42" s="140" t="s">
        <v>1848</v>
      </c>
      <c r="L42" s="142" t="s">
        <v>1177</v>
      </c>
      <c r="M42" s="140">
        <v>788</v>
      </c>
      <c r="N42" s="140">
        <v>20</v>
      </c>
      <c r="Q42" s="140">
        <v>648</v>
      </c>
      <c r="S42" s="140">
        <v>140</v>
      </c>
    </row>
    <row r="43" spans="1:19" x14ac:dyDescent="0.25">
      <c r="A43" s="139">
        <v>21</v>
      </c>
      <c r="B43" s="140" t="s">
        <v>92</v>
      </c>
      <c r="C43" s="140" t="s">
        <v>184</v>
      </c>
      <c r="D43" s="141" t="s">
        <v>185</v>
      </c>
      <c r="E43" s="140" t="s">
        <v>1283</v>
      </c>
      <c r="F43" s="140" t="s">
        <v>1977</v>
      </c>
      <c r="G43" s="140" t="s">
        <v>94</v>
      </c>
      <c r="H43" s="140" t="s">
        <v>95</v>
      </c>
      <c r="I43" s="140">
        <v>12</v>
      </c>
      <c r="J43" s="140" t="s">
        <v>92</v>
      </c>
      <c r="K43" s="140" t="s">
        <v>1849</v>
      </c>
      <c r="L43" s="142" t="s">
        <v>1177</v>
      </c>
      <c r="M43" s="140">
        <v>644</v>
      </c>
      <c r="N43" s="140">
        <v>21</v>
      </c>
      <c r="Q43" s="140">
        <v>504</v>
      </c>
      <c r="S43" s="140">
        <v>140</v>
      </c>
    </row>
    <row r="44" spans="1:19" x14ac:dyDescent="0.25">
      <c r="A44" s="139">
        <v>22</v>
      </c>
      <c r="B44" s="140" t="s">
        <v>92</v>
      </c>
      <c r="C44" s="140" t="s">
        <v>186</v>
      </c>
      <c r="D44" s="141" t="s">
        <v>187</v>
      </c>
      <c r="E44" s="140" t="s">
        <v>1284</v>
      </c>
      <c r="F44" s="140" t="s">
        <v>1977</v>
      </c>
      <c r="G44" s="140" t="s">
        <v>94</v>
      </c>
      <c r="H44" s="140" t="s">
        <v>95</v>
      </c>
      <c r="I44" s="140">
        <v>10</v>
      </c>
      <c r="J44" s="140" t="s">
        <v>92</v>
      </c>
      <c r="K44" s="140" t="s">
        <v>1849</v>
      </c>
      <c r="L44" s="142" t="s">
        <v>1177</v>
      </c>
      <c r="M44" s="140">
        <v>560</v>
      </c>
      <c r="N44" s="140">
        <v>22</v>
      </c>
      <c r="Q44" s="140">
        <v>420</v>
      </c>
      <c r="S44" s="140">
        <v>140</v>
      </c>
    </row>
    <row r="45" spans="1:19" x14ac:dyDescent="0.25">
      <c r="A45" s="139">
        <v>23</v>
      </c>
      <c r="B45" s="140" t="s">
        <v>92</v>
      </c>
      <c r="C45" s="140" t="s">
        <v>188</v>
      </c>
      <c r="D45" s="141" t="s">
        <v>189</v>
      </c>
      <c r="E45" s="140" t="s">
        <v>1278</v>
      </c>
      <c r="F45" s="140" t="s">
        <v>1977</v>
      </c>
      <c r="G45" s="140" t="s">
        <v>94</v>
      </c>
      <c r="H45" s="140" t="s">
        <v>95</v>
      </c>
      <c r="I45" s="140">
        <v>14</v>
      </c>
      <c r="J45" s="140" t="s">
        <v>92</v>
      </c>
      <c r="K45" s="140" t="s">
        <v>1849</v>
      </c>
      <c r="L45" s="142" t="s">
        <v>1177</v>
      </c>
      <c r="M45" s="140">
        <v>728</v>
      </c>
      <c r="N45" s="140">
        <v>23</v>
      </c>
      <c r="Q45" s="140">
        <v>588</v>
      </c>
      <c r="S45" s="140">
        <v>140</v>
      </c>
    </row>
    <row r="46" spans="1:19" x14ac:dyDescent="0.25">
      <c r="A46" s="139">
        <v>24</v>
      </c>
      <c r="B46" s="140" t="s">
        <v>92</v>
      </c>
      <c r="C46" s="140" t="s">
        <v>176</v>
      </c>
      <c r="D46" s="141" t="s">
        <v>177</v>
      </c>
      <c r="E46" s="140" t="s">
        <v>1260</v>
      </c>
      <c r="F46" s="140" t="s">
        <v>1977</v>
      </c>
      <c r="G46" s="140" t="s">
        <v>94</v>
      </c>
      <c r="H46" s="140" t="s">
        <v>95</v>
      </c>
      <c r="I46" s="140">
        <v>9</v>
      </c>
      <c r="J46" s="140" t="s">
        <v>92</v>
      </c>
      <c r="K46" s="140" t="s">
        <v>1848</v>
      </c>
      <c r="L46" s="142" t="s">
        <v>1177</v>
      </c>
      <c r="M46" s="140">
        <v>464</v>
      </c>
      <c r="N46" s="140">
        <v>24</v>
      </c>
      <c r="Q46" s="140">
        <v>324</v>
      </c>
      <c r="S46" s="140">
        <v>140</v>
      </c>
    </row>
    <row r="47" spans="1:19" x14ac:dyDescent="0.25">
      <c r="A47" s="139">
        <v>25</v>
      </c>
      <c r="B47" s="140" t="s">
        <v>92</v>
      </c>
      <c r="C47" s="140" t="s">
        <v>178</v>
      </c>
      <c r="D47" s="141" t="s">
        <v>179</v>
      </c>
      <c r="E47" s="140" t="s">
        <v>1261</v>
      </c>
      <c r="F47" s="140" t="s">
        <v>1977</v>
      </c>
      <c r="G47" s="140" t="s">
        <v>94</v>
      </c>
      <c r="H47" s="140" t="s">
        <v>95</v>
      </c>
      <c r="I47" s="140">
        <v>12</v>
      </c>
      <c r="J47" s="140" t="s">
        <v>92</v>
      </c>
      <c r="K47" s="140" t="s">
        <v>1848</v>
      </c>
      <c r="L47" s="142" t="s">
        <v>1177</v>
      </c>
      <c r="M47" s="140">
        <v>572</v>
      </c>
      <c r="N47" s="140">
        <v>25</v>
      </c>
      <c r="Q47" s="140">
        <v>432</v>
      </c>
      <c r="S47" s="140">
        <v>140</v>
      </c>
    </row>
    <row r="48" spans="1:19" x14ac:dyDescent="0.25">
      <c r="A48" s="139">
        <v>26</v>
      </c>
      <c r="B48" s="140" t="s">
        <v>92</v>
      </c>
      <c r="C48" s="140" t="s">
        <v>180</v>
      </c>
      <c r="D48" s="141" t="s">
        <v>181</v>
      </c>
      <c r="E48" s="140" t="s">
        <v>1262</v>
      </c>
      <c r="F48" s="140" t="s">
        <v>1977</v>
      </c>
      <c r="G48" s="140" t="s">
        <v>94</v>
      </c>
      <c r="H48" s="140" t="s">
        <v>95</v>
      </c>
      <c r="I48" s="140">
        <v>9</v>
      </c>
      <c r="J48" s="140" t="s">
        <v>92</v>
      </c>
      <c r="K48" s="140" t="s">
        <v>1849</v>
      </c>
      <c r="L48" s="142" t="s">
        <v>1177</v>
      </c>
      <c r="M48" s="140">
        <v>518</v>
      </c>
      <c r="N48" s="140">
        <v>26</v>
      </c>
      <c r="Q48" s="140">
        <v>378</v>
      </c>
      <c r="S48" s="140">
        <v>140</v>
      </c>
    </row>
    <row r="49" spans="1:19" x14ac:dyDescent="0.25">
      <c r="A49" s="139">
        <v>27</v>
      </c>
      <c r="B49" s="140" t="s">
        <v>92</v>
      </c>
      <c r="C49" s="140" t="s">
        <v>182</v>
      </c>
      <c r="D49" s="141" t="s">
        <v>183</v>
      </c>
      <c r="E49" s="140" t="s">
        <v>1263</v>
      </c>
      <c r="F49" s="140" t="s">
        <v>1977</v>
      </c>
      <c r="G49" s="140" t="s">
        <v>94</v>
      </c>
      <c r="H49" s="140" t="s">
        <v>95</v>
      </c>
      <c r="I49" s="140">
        <v>5</v>
      </c>
      <c r="J49" s="140" t="s">
        <v>92</v>
      </c>
      <c r="K49" s="140" t="s">
        <v>1848</v>
      </c>
      <c r="L49" s="142" t="s">
        <v>1177</v>
      </c>
      <c r="M49" s="140">
        <v>320</v>
      </c>
      <c r="N49" s="140">
        <v>27</v>
      </c>
      <c r="Q49" s="140">
        <v>180</v>
      </c>
      <c r="S49" s="140">
        <v>140</v>
      </c>
    </row>
    <row r="50" spans="1:19" x14ac:dyDescent="0.25">
      <c r="A50" s="139">
        <v>28</v>
      </c>
      <c r="B50" s="140" t="s">
        <v>92</v>
      </c>
      <c r="C50" s="140" t="s">
        <v>174</v>
      </c>
      <c r="D50" s="141" t="s">
        <v>175</v>
      </c>
      <c r="E50" s="140" t="s">
        <v>1259</v>
      </c>
      <c r="F50" s="140" t="s">
        <v>1977</v>
      </c>
      <c r="G50" s="140" t="s">
        <v>94</v>
      </c>
      <c r="H50" s="140" t="s">
        <v>95</v>
      </c>
      <c r="I50" s="140">
        <v>16</v>
      </c>
      <c r="J50" s="140" t="s">
        <v>92</v>
      </c>
      <c r="K50" s="140" t="s">
        <v>1850</v>
      </c>
      <c r="L50" s="142" t="s">
        <v>1177</v>
      </c>
      <c r="M50" s="140">
        <v>620</v>
      </c>
      <c r="N50" s="140">
        <v>28</v>
      </c>
      <c r="Q50" s="140">
        <v>480</v>
      </c>
      <c r="S50" s="140">
        <v>140</v>
      </c>
    </row>
    <row r="51" spans="1:19" x14ac:dyDescent="0.25">
      <c r="A51" s="139">
        <v>29</v>
      </c>
      <c r="B51" s="140" t="s">
        <v>92</v>
      </c>
      <c r="C51" s="140" t="s">
        <v>192</v>
      </c>
      <c r="D51" s="141" t="s">
        <v>193</v>
      </c>
      <c r="E51" s="140" t="s">
        <v>1286</v>
      </c>
      <c r="F51" s="140" t="s">
        <v>1977</v>
      </c>
      <c r="G51" s="140" t="s">
        <v>94</v>
      </c>
      <c r="H51" s="140" t="s">
        <v>95</v>
      </c>
      <c r="I51" s="140">
        <v>11</v>
      </c>
      <c r="J51" s="140" t="s">
        <v>92</v>
      </c>
      <c r="K51" s="140" t="s">
        <v>1848</v>
      </c>
      <c r="L51" s="142" t="s">
        <v>1177</v>
      </c>
      <c r="M51" s="140">
        <v>536</v>
      </c>
      <c r="N51" s="140">
        <v>29</v>
      </c>
      <c r="Q51" s="140">
        <v>396</v>
      </c>
      <c r="S51" s="140">
        <v>140</v>
      </c>
    </row>
    <row r="52" spans="1:19" x14ac:dyDescent="0.25">
      <c r="A52" s="139">
        <v>30</v>
      </c>
      <c r="B52" s="140" t="s">
        <v>92</v>
      </c>
      <c r="C52" s="140" t="s">
        <v>194</v>
      </c>
      <c r="D52" s="141" t="s">
        <v>195</v>
      </c>
      <c r="E52" s="140" t="s">
        <v>1287</v>
      </c>
      <c r="F52" s="140" t="s">
        <v>1977</v>
      </c>
      <c r="G52" s="140" t="s">
        <v>94</v>
      </c>
      <c r="H52" s="140" t="s">
        <v>95</v>
      </c>
      <c r="I52" s="140">
        <v>14</v>
      </c>
      <c r="J52" s="140" t="s">
        <v>92</v>
      </c>
      <c r="K52" s="140" t="s">
        <v>1848</v>
      </c>
      <c r="L52" s="142" t="s">
        <v>1177</v>
      </c>
      <c r="M52" s="140">
        <v>644</v>
      </c>
      <c r="N52" s="140">
        <v>30</v>
      </c>
      <c r="Q52" s="140">
        <v>504</v>
      </c>
      <c r="S52" s="140">
        <v>140</v>
      </c>
    </row>
    <row r="53" spans="1:19" x14ac:dyDescent="0.25">
      <c r="A53" s="139">
        <v>31</v>
      </c>
      <c r="B53" s="140" t="s">
        <v>92</v>
      </c>
      <c r="C53" s="140" t="s">
        <v>196</v>
      </c>
      <c r="D53" s="141" t="s">
        <v>197</v>
      </c>
      <c r="E53" s="140" t="s">
        <v>1288</v>
      </c>
      <c r="F53" s="140" t="s">
        <v>1977</v>
      </c>
      <c r="G53" s="140" t="s">
        <v>94</v>
      </c>
      <c r="H53" s="140" t="s">
        <v>95</v>
      </c>
      <c r="I53" s="140">
        <v>13</v>
      </c>
      <c r="J53" s="140" t="s">
        <v>92</v>
      </c>
      <c r="K53" s="140" t="s">
        <v>1848</v>
      </c>
      <c r="L53" s="142" t="s">
        <v>1177</v>
      </c>
      <c r="M53" s="140">
        <v>608</v>
      </c>
      <c r="N53" s="140">
        <v>31</v>
      </c>
      <c r="Q53" s="140">
        <v>468</v>
      </c>
      <c r="S53" s="140">
        <v>140</v>
      </c>
    </row>
    <row r="54" spans="1:19" x14ac:dyDescent="0.25">
      <c r="A54" s="139">
        <v>32</v>
      </c>
      <c r="B54" s="140" t="s">
        <v>92</v>
      </c>
      <c r="C54" s="140" t="s">
        <v>190</v>
      </c>
      <c r="D54" s="141" t="s">
        <v>191</v>
      </c>
      <c r="E54" s="140" t="s">
        <v>1285</v>
      </c>
      <c r="F54" s="140" t="s">
        <v>1977</v>
      </c>
      <c r="G54" s="140" t="s">
        <v>94</v>
      </c>
      <c r="H54" s="140" t="s">
        <v>95</v>
      </c>
      <c r="I54" s="140">
        <v>12</v>
      </c>
      <c r="J54" s="140" t="s">
        <v>92</v>
      </c>
      <c r="K54" s="140" t="s">
        <v>1850</v>
      </c>
      <c r="L54" s="142" t="s">
        <v>1177</v>
      </c>
      <c r="M54" s="140">
        <v>500</v>
      </c>
      <c r="N54" s="140">
        <v>32</v>
      </c>
      <c r="Q54" s="140">
        <v>360</v>
      </c>
      <c r="S54" s="140">
        <v>140</v>
      </c>
    </row>
    <row r="55" spans="1:19" x14ac:dyDescent="0.25">
      <c r="A55" s="139">
        <v>33</v>
      </c>
      <c r="B55" s="140" t="s">
        <v>92</v>
      </c>
      <c r="C55" s="140" t="s">
        <v>198</v>
      </c>
      <c r="D55" s="141" t="s">
        <v>199</v>
      </c>
      <c r="E55" s="140" t="s">
        <v>1289</v>
      </c>
      <c r="F55" s="140" t="s">
        <v>1977</v>
      </c>
      <c r="G55" s="140" t="s">
        <v>94</v>
      </c>
      <c r="H55" s="140" t="s">
        <v>95</v>
      </c>
      <c r="I55" s="140">
        <v>9</v>
      </c>
      <c r="J55" s="140" t="s">
        <v>92</v>
      </c>
      <c r="K55" s="140" t="s">
        <v>1850</v>
      </c>
      <c r="L55" s="142" t="s">
        <v>1177</v>
      </c>
      <c r="M55" s="140">
        <v>410</v>
      </c>
      <c r="N55" s="140">
        <v>33</v>
      </c>
      <c r="Q55" s="140">
        <v>270</v>
      </c>
      <c r="S55" s="140">
        <v>140</v>
      </c>
    </row>
    <row r="56" spans="1:19" x14ac:dyDescent="0.25">
      <c r="A56" s="139">
        <v>34</v>
      </c>
      <c r="B56" s="140" t="s">
        <v>92</v>
      </c>
      <c r="C56" s="140" t="s">
        <v>92</v>
      </c>
      <c r="D56" s="141" t="s">
        <v>226</v>
      </c>
      <c r="E56" s="140" t="s">
        <v>1256</v>
      </c>
      <c r="F56" s="140" t="s">
        <v>1977</v>
      </c>
      <c r="G56" s="140" t="s">
        <v>94</v>
      </c>
      <c r="H56" s="140" t="s">
        <v>95</v>
      </c>
      <c r="I56" s="140">
        <v>119</v>
      </c>
      <c r="J56" s="140" t="s">
        <v>92</v>
      </c>
      <c r="K56" s="140" t="s">
        <v>1849</v>
      </c>
      <c r="L56" s="142" t="s">
        <v>1178</v>
      </c>
      <c r="M56" s="140">
        <v>5128</v>
      </c>
      <c r="N56" s="140">
        <v>34</v>
      </c>
      <c r="Q56" s="140">
        <v>4998</v>
      </c>
      <c r="S56" s="140">
        <v>130</v>
      </c>
    </row>
    <row r="57" spans="1:19" x14ac:dyDescent="0.25">
      <c r="A57" s="139">
        <v>35</v>
      </c>
      <c r="B57" s="140" t="s">
        <v>92</v>
      </c>
      <c r="C57" s="140" t="s">
        <v>224</v>
      </c>
      <c r="D57" s="141" t="s">
        <v>225</v>
      </c>
      <c r="E57" s="140" t="s">
        <v>1255</v>
      </c>
      <c r="F57" s="140" t="s">
        <v>1977</v>
      </c>
      <c r="G57" s="140" t="s">
        <v>94</v>
      </c>
      <c r="H57" s="140" t="s">
        <v>95</v>
      </c>
      <c r="I57" s="140">
        <v>10</v>
      </c>
      <c r="J57" s="140" t="s">
        <v>92</v>
      </c>
      <c r="K57" s="140" t="s">
        <v>1848</v>
      </c>
      <c r="L57" s="142" t="s">
        <v>1177</v>
      </c>
      <c r="M57" s="140">
        <v>500</v>
      </c>
      <c r="N57" s="140">
        <v>35</v>
      </c>
      <c r="Q57" s="140">
        <v>360</v>
      </c>
      <c r="S57" s="140">
        <v>140</v>
      </c>
    </row>
    <row r="58" spans="1:19" x14ac:dyDescent="0.25">
      <c r="A58" s="139">
        <v>36</v>
      </c>
      <c r="B58" s="140" t="s">
        <v>92</v>
      </c>
      <c r="C58" s="140" t="s">
        <v>1979</v>
      </c>
      <c r="D58" s="141" t="s">
        <v>223</v>
      </c>
      <c r="E58" s="140" t="s">
        <v>1254</v>
      </c>
      <c r="F58" s="140" t="s">
        <v>1977</v>
      </c>
      <c r="G58" s="140" t="s">
        <v>94</v>
      </c>
      <c r="H58" s="140" t="s">
        <v>95</v>
      </c>
      <c r="I58" s="140">
        <v>19</v>
      </c>
      <c r="J58" s="140" t="s">
        <v>92</v>
      </c>
      <c r="K58" s="140" t="s">
        <v>1848</v>
      </c>
      <c r="L58" s="142" t="s">
        <v>1177</v>
      </c>
      <c r="M58" s="140">
        <v>824</v>
      </c>
      <c r="N58" s="140">
        <v>36</v>
      </c>
      <c r="Q58" s="140">
        <v>684</v>
      </c>
      <c r="S58" s="140">
        <v>140</v>
      </c>
    </row>
    <row r="59" spans="1:19" x14ac:dyDescent="0.25">
      <c r="A59" s="139">
        <v>37</v>
      </c>
      <c r="B59" s="140" t="s">
        <v>92</v>
      </c>
      <c r="C59" s="140" t="s">
        <v>103</v>
      </c>
      <c r="D59" s="141" t="s">
        <v>227</v>
      </c>
      <c r="E59" s="140" t="s">
        <v>1257</v>
      </c>
      <c r="F59" s="140" t="s">
        <v>1977</v>
      </c>
      <c r="G59" s="140" t="s">
        <v>94</v>
      </c>
      <c r="H59" s="140" t="s">
        <v>95</v>
      </c>
      <c r="I59" s="140">
        <v>14</v>
      </c>
      <c r="J59" s="140" t="s">
        <v>92</v>
      </c>
      <c r="K59" s="140" t="s">
        <v>1850</v>
      </c>
      <c r="L59" s="142" t="s">
        <v>1177</v>
      </c>
      <c r="M59" s="140">
        <v>560</v>
      </c>
      <c r="N59" s="140">
        <v>37</v>
      </c>
      <c r="Q59" s="140">
        <v>420</v>
      </c>
      <c r="S59" s="140">
        <v>140</v>
      </c>
    </row>
    <row r="60" spans="1:19" x14ac:dyDescent="0.25">
      <c r="A60" s="139">
        <v>38</v>
      </c>
      <c r="B60" s="140" t="s">
        <v>92</v>
      </c>
      <c r="C60" s="140" t="s">
        <v>235</v>
      </c>
      <c r="D60" s="141" t="s">
        <v>236</v>
      </c>
      <c r="E60" s="140" t="s">
        <v>1258</v>
      </c>
      <c r="F60" s="140" t="s">
        <v>1977</v>
      </c>
      <c r="G60" s="140" t="s">
        <v>94</v>
      </c>
      <c r="H60" s="140" t="s">
        <v>95</v>
      </c>
      <c r="I60" s="140">
        <v>6</v>
      </c>
      <c r="J60" s="140" t="s">
        <v>92</v>
      </c>
      <c r="K60" s="140" t="s">
        <v>1849</v>
      </c>
      <c r="L60" s="142" t="s">
        <v>1177</v>
      </c>
      <c r="M60" s="140">
        <v>392</v>
      </c>
      <c r="N60" s="140">
        <v>38</v>
      </c>
      <c r="Q60" s="140">
        <v>252</v>
      </c>
      <c r="S60" s="140">
        <v>140</v>
      </c>
    </row>
    <row r="61" spans="1:19" x14ac:dyDescent="0.25">
      <c r="A61" s="139">
        <v>39</v>
      </c>
      <c r="B61" s="140" t="s">
        <v>92</v>
      </c>
      <c r="C61" s="140" t="s">
        <v>163</v>
      </c>
      <c r="D61" s="141" t="s">
        <v>164</v>
      </c>
      <c r="E61" s="140" t="s">
        <v>1314</v>
      </c>
      <c r="F61" s="140" t="s">
        <v>1977</v>
      </c>
      <c r="G61" s="140" t="s">
        <v>94</v>
      </c>
      <c r="H61" s="140" t="s">
        <v>95</v>
      </c>
      <c r="I61" s="140">
        <v>7</v>
      </c>
      <c r="J61" s="140" t="s">
        <v>92</v>
      </c>
      <c r="K61" s="140" t="s">
        <v>1848</v>
      </c>
      <c r="L61" s="142" t="s">
        <v>1177</v>
      </c>
      <c r="M61" s="140">
        <v>392</v>
      </c>
      <c r="N61" s="140">
        <v>39</v>
      </c>
      <c r="Q61" s="140">
        <v>252</v>
      </c>
      <c r="S61" s="140">
        <v>140</v>
      </c>
    </row>
    <row r="62" spans="1:19" x14ac:dyDescent="0.25">
      <c r="A62" s="139">
        <v>40</v>
      </c>
      <c r="B62" s="140" t="s">
        <v>92</v>
      </c>
      <c r="C62" s="140" t="s">
        <v>161</v>
      </c>
      <c r="D62" s="141" t="s">
        <v>162</v>
      </c>
      <c r="E62" s="140" t="s">
        <v>1313</v>
      </c>
      <c r="F62" s="140" t="s">
        <v>1977</v>
      </c>
      <c r="G62" s="140" t="s">
        <v>94</v>
      </c>
      <c r="H62" s="140" t="s">
        <v>95</v>
      </c>
      <c r="I62" s="140">
        <v>10</v>
      </c>
      <c r="J62" s="140" t="s">
        <v>92</v>
      </c>
      <c r="K62" s="140" t="s">
        <v>1848</v>
      </c>
      <c r="L62" s="142" t="s">
        <v>1177</v>
      </c>
      <c r="M62" s="140">
        <v>500</v>
      </c>
      <c r="N62" s="140">
        <v>40</v>
      </c>
      <c r="Q62" s="140">
        <v>360</v>
      </c>
      <c r="S62" s="140">
        <v>140</v>
      </c>
    </row>
    <row r="63" spans="1:19" x14ac:dyDescent="0.25">
      <c r="A63" s="139">
        <v>41</v>
      </c>
      <c r="B63" s="140" t="s">
        <v>92</v>
      </c>
      <c r="C63" s="140" t="s">
        <v>159</v>
      </c>
      <c r="D63" s="141" t="s">
        <v>165</v>
      </c>
      <c r="E63" s="140" t="s">
        <v>159</v>
      </c>
      <c r="F63" s="140" t="s">
        <v>1977</v>
      </c>
      <c r="G63" s="140" t="s">
        <v>94</v>
      </c>
      <c r="H63" s="140" t="s">
        <v>95</v>
      </c>
      <c r="I63" s="140">
        <v>7</v>
      </c>
      <c r="J63" s="140" t="s">
        <v>92</v>
      </c>
      <c r="K63" s="140" t="s">
        <v>1848</v>
      </c>
      <c r="L63" s="142" t="s">
        <v>1177</v>
      </c>
      <c r="M63" s="140">
        <v>392</v>
      </c>
      <c r="N63" s="140">
        <v>41</v>
      </c>
      <c r="Q63" s="140">
        <v>252</v>
      </c>
      <c r="S63" s="140">
        <v>140</v>
      </c>
    </row>
    <row r="64" spans="1:19" x14ac:dyDescent="0.25">
      <c r="A64" s="139">
        <v>42</v>
      </c>
      <c r="B64" s="140" t="s">
        <v>92</v>
      </c>
      <c r="C64" s="140" t="s">
        <v>200</v>
      </c>
      <c r="D64" s="141" t="s">
        <v>201</v>
      </c>
      <c r="E64" s="140" t="s">
        <v>1290</v>
      </c>
      <c r="F64" s="140" t="s">
        <v>1977</v>
      </c>
      <c r="G64" s="140" t="s">
        <v>94</v>
      </c>
      <c r="H64" s="140" t="s">
        <v>95</v>
      </c>
      <c r="I64" s="140">
        <v>17</v>
      </c>
      <c r="J64" s="140" t="s">
        <v>92</v>
      </c>
      <c r="K64" s="140" t="s">
        <v>1850</v>
      </c>
      <c r="L64" s="142" t="s">
        <v>1177</v>
      </c>
      <c r="M64" s="140">
        <v>650</v>
      </c>
      <c r="N64" s="140">
        <v>42</v>
      </c>
      <c r="Q64" s="140">
        <v>510</v>
      </c>
      <c r="S64" s="140">
        <v>140</v>
      </c>
    </row>
    <row r="65" spans="1:19" x14ac:dyDescent="0.25">
      <c r="A65" s="139">
        <v>43</v>
      </c>
      <c r="B65" s="140" t="s">
        <v>92</v>
      </c>
      <c r="C65" s="140" t="s">
        <v>92</v>
      </c>
      <c r="D65" s="141" t="s">
        <v>1980</v>
      </c>
      <c r="E65" s="140" t="s">
        <v>122</v>
      </c>
      <c r="F65" s="140" t="s">
        <v>1977</v>
      </c>
      <c r="G65" s="140" t="s">
        <v>94</v>
      </c>
      <c r="H65" s="140" t="s">
        <v>95</v>
      </c>
      <c r="I65" s="140">
        <v>19</v>
      </c>
      <c r="J65" s="140" t="s">
        <v>92</v>
      </c>
      <c r="K65" s="140" t="s">
        <v>1849</v>
      </c>
      <c r="L65" s="142" t="s">
        <v>1178</v>
      </c>
      <c r="M65" s="140">
        <v>938</v>
      </c>
      <c r="N65" s="140">
        <v>43</v>
      </c>
      <c r="Q65" s="140">
        <v>798</v>
      </c>
      <c r="S65" s="140">
        <v>140</v>
      </c>
    </row>
    <row r="66" spans="1:19" x14ac:dyDescent="0.25">
      <c r="A66" s="139">
        <v>44</v>
      </c>
      <c r="B66" s="140" t="s">
        <v>237</v>
      </c>
      <c r="C66" s="140" t="s">
        <v>237</v>
      </c>
      <c r="D66" s="141" t="s">
        <v>255</v>
      </c>
      <c r="E66" s="140" t="s">
        <v>1354</v>
      </c>
      <c r="F66" s="140" t="s">
        <v>1977</v>
      </c>
      <c r="G66" s="140" t="s">
        <v>94</v>
      </c>
      <c r="H66" s="140" t="s">
        <v>95</v>
      </c>
      <c r="I66" s="140">
        <v>12</v>
      </c>
      <c r="J66" s="140" t="s">
        <v>237</v>
      </c>
      <c r="K66" s="140" t="s">
        <v>1848</v>
      </c>
      <c r="L66" s="142" t="s">
        <v>1177</v>
      </c>
      <c r="M66" s="140">
        <v>572</v>
      </c>
      <c r="N66" s="140">
        <v>44</v>
      </c>
      <c r="Q66" s="140">
        <v>432</v>
      </c>
      <c r="S66" s="140">
        <v>140</v>
      </c>
    </row>
    <row r="67" spans="1:19" x14ac:dyDescent="0.25">
      <c r="A67" s="139">
        <v>45</v>
      </c>
      <c r="B67" s="140" t="s">
        <v>237</v>
      </c>
      <c r="C67" s="140" t="s">
        <v>237</v>
      </c>
      <c r="D67" s="141" t="s">
        <v>254</v>
      </c>
      <c r="E67" s="140" t="s">
        <v>1353</v>
      </c>
      <c r="F67" s="140" t="s">
        <v>1977</v>
      </c>
      <c r="G67" s="140" t="s">
        <v>94</v>
      </c>
      <c r="H67" s="140" t="s">
        <v>95</v>
      </c>
      <c r="I67" s="140">
        <v>10</v>
      </c>
      <c r="J67" s="140" t="s">
        <v>237</v>
      </c>
      <c r="K67" s="140" t="s">
        <v>1848</v>
      </c>
      <c r="L67" s="142" t="s">
        <v>1177</v>
      </c>
      <c r="M67" s="140">
        <v>500</v>
      </c>
      <c r="N67" s="140">
        <v>45</v>
      </c>
      <c r="Q67" s="140">
        <v>360</v>
      </c>
      <c r="S67" s="140">
        <v>140</v>
      </c>
    </row>
    <row r="68" spans="1:19" x14ac:dyDescent="0.25">
      <c r="A68" s="139">
        <v>46</v>
      </c>
      <c r="B68" s="140" t="s">
        <v>237</v>
      </c>
      <c r="C68" s="140" t="s">
        <v>245</v>
      </c>
      <c r="D68" s="141" t="s">
        <v>246</v>
      </c>
      <c r="E68" s="140" t="s">
        <v>1356</v>
      </c>
      <c r="F68" s="140" t="s">
        <v>1977</v>
      </c>
      <c r="G68" s="140" t="s">
        <v>94</v>
      </c>
      <c r="H68" s="140" t="s">
        <v>95</v>
      </c>
      <c r="I68" s="140">
        <v>16</v>
      </c>
      <c r="J68" s="140" t="s">
        <v>237</v>
      </c>
      <c r="K68" s="140" t="s">
        <v>1849</v>
      </c>
      <c r="L68" s="142" t="s">
        <v>1177</v>
      </c>
      <c r="M68" s="140">
        <v>812</v>
      </c>
      <c r="N68" s="140">
        <v>46</v>
      </c>
      <c r="Q68" s="140">
        <v>672</v>
      </c>
      <c r="S68" s="140">
        <v>140</v>
      </c>
    </row>
    <row r="69" spans="1:19" x14ac:dyDescent="0.25">
      <c r="A69" s="139">
        <v>47</v>
      </c>
      <c r="B69" s="140" t="s">
        <v>237</v>
      </c>
      <c r="C69" s="140" t="s">
        <v>249</v>
      </c>
      <c r="D69" s="141" t="s">
        <v>244</v>
      </c>
      <c r="E69" s="140" t="s">
        <v>1357</v>
      </c>
      <c r="F69" s="140" t="s">
        <v>1977</v>
      </c>
      <c r="G69" s="140" t="s">
        <v>94</v>
      </c>
      <c r="H69" s="140" t="s">
        <v>95</v>
      </c>
      <c r="I69" s="140">
        <v>13</v>
      </c>
      <c r="J69" s="140" t="s">
        <v>237</v>
      </c>
      <c r="K69" s="140" t="s">
        <v>1849</v>
      </c>
      <c r="L69" s="142" t="s">
        <v>1177</v>
      </c>
      <c r="M69" s="140">
        <v>686</v>
      </c>
      <c r="N69" s="140">
        <v>47</v>
      </c>
      <c r="Q69" s="140">
        <v>546</v>
      </c>
      <c r="S69" s="140">
        <v>140</v>
      </c>
    </row>
    <row r="70" spans="1:19" x14ac:dyDescent="0.25">
      <c r="A70" s="139">
        <v>48</v>
      </c>
      <c r="B70" s="140" t="s">
        <v>237</v>
      </c>
      <c r="C70" s="140" t="s">
        <v>242</v>
      </c>
      <c r="D70" s="141" t="s">
        <v>243</v>
      </c>
      <c r="E70" s="140" t="s">
        <v>1355</v>
      </c>
      <c r="F70" s="140" t="s">
        <v>1977</v>
      </c>
      <c r="G70" s="140" t="s">
        <v>94</v>
      </c>
      <c r="H70" s="140" t="s">
        <v>95</v>
      </c>
      <c r="I70" s="140">
        <v>12</v>
      </c>
      <c r="J70" s="140" t="s">
        <v>237</v>
      </c>
      <c r="K70" s="140" t="s">
        <v>1849</v>
      </c>
      <c r="L70" s="142" t="s">
        <v>1177</v>
      </c>
      <c r="M70" s="140">
        <v>644</v>
      </c>
      <c r="N70" s="140">
        <v>48</v>
      </c>
      <c r="Q70" s="140">
        <v>504</v>
      </c>
      <c r="S70" s="140">
        <v>140</v>
      </c>
    </row>
    <row r="71" spans="1:19" x14ac:dyDescent="0.25">
      <c r="A71" s="139">
        <v>49</v>
      </c>
      <c r="B71" s="140" t="s">
        <v>237</v>
      </c>
      <c r="C71" s="140" t="s">
        <v>240</v>
      </c>
      <c r="D71" s="141" t="s">
        <v>241</v>
      </c>
      <c r="E71" s="140" t="s">
        <v>1379</v>
      </c>
      <c r="F71" s="140" t="s">
        <v>1977</v>
      </c>
      <c r="G71" s="140" t="s">
        <v>94</v>
      </c>
      <c r="H71" s="140" t="s">
        <v>95</v>
      </c>
      <c r="I71" s="140">
        <v>11</v>
      </c>
      <c r="J71" s="140" t="s">
        <v>237</v>
      </c>
      <c r="K71" s="140" t="s">
        <v>1849</v>
      </c>
      <c r="L71" s="142" t="s">
        <v>1177</v>
      </c>
      <c r="M71" s="140">
        <v>602</v>
      </c>
      <c r="N71" s="140">
        <v>49</v>
      </c>
      <c r="Q71" s="140">
        <v>462</v>
      </c>
      <c r="S71" s="140">
        <v>140</v>
      </c>
    </row>
    <row r="72" spans="1:19" x14ac:dyDescent="0.25">
      <c r="A72" s="139">
        <v>50</v>
      </c>
      <c r="B72" s="140" t="s">
        <v>237</v>
      </c>
      <c r="C72" s="140" t="s">
        <v>1981</v>
      </c>
      <c r="D72" s="141" t="s">
        <v>257</v>
      </c>
      <c r="E72" s="140" t="s">
        <v>1380</v>
      </c>
      <c r="F72" s="140" t="s">
        <v>1977</v>
      </c>
      <c r="G72" s="140" t="s">
        <v>94</v>
      </c>
      <c r="H72" s="140" t="s">
        <v>95</v>
      </c>
      <c r="I72" s="140">
        <v>41</v>
      </c>
      <c r="J72" s="140" t="s">
        <v>237</v>
      </c>
      <c r="K72" s="140" t="s">
        <v>1849</v>
      </c>
      <c r="L72" s="142" t="s">
        <v>1177</v>
      </c>
      <c r="M72" s="140">
        <v>1862</v>
      </c>
      <c r="N72" s="140">
        <v>50</v>
      </c>
      <c r="Q72" s="140">
        <v>1722</v>
      </c>
      <c r="S72" s="140">
        <v>140</v>
      </c>
    </row>
    <row r="73" spans="1:19" x14ac:dyDescent="0.25">
      <c r="A73" s="139">
        <v>51</v>
      </c>
      <c r="B73" s="140" t="s">
        <v>258</v>
      </c>
      <c r="C73" s="140" t="s">
        <v>291</v>
      </c>
      <c r="D73" s="141" t="s">
        <v>292</v>
      </c>
      <c r="E73" s="140" t="s">
        <v>1982</v>
      </c>
      <c r="F73" s="140" t="s">
        <v>1977</v>
      </c>
      <c r="G73" s="140" t="s">
        <v>94</v>
      </c>
      <c r="H73" s="140" t="s">
        <v>95</v>
      </c>
      <c r="I73" s="140">
        <v>14</v>
      </c>
      <c r="J73" s="140" t="s">
        <v>258</v>
      </c>
      <c r="K73" s="140" t="s">
        <v>1848</v>
      </c>
      <c r="L73" s="142" t="s">
        <v>1177</v>
      </c>
      <c r="M73" s="140">
        <v>644</v>
      </c>
      <c r="N73" s="140">
        <v>51</v>
      </c>
      <c r="Q73" s="140">
        <v>504</v>
      </c>
      <c r="S73" s="140">
        <v>140</v>
      </c>
    </row>
    <row r="74" spans="1:19" x14ac:dyDescent="0.25">
      <c r="A74" s="139">
        <v>52</v>
      </c>
      <c r="B74" s="140" t="s">
        <v>258</v>
      </c>
      <c r="C74" s="140" t="s">
        <v>267</v>
      </c>
      <c r="D74" s="141" t="s">
        <v>288</v>
      </c>
      <c r="E74" s="140" t="s">
        <v>1983</v>
      </c>
      <c r="F74" s="140" t="s">
        <v>1977</v>
      </c>
      <c r="G74" s="140" t="s">
        <v>94</v>
      </c>
      <c r="H74" s="140" t="s">
        <v>95</v>
      </c>
      <c r="I74" s="140">
        <v>15</v>
      </c>
      <c r="J74" s="140" t="s">
        <v>258</v>
      </c>
      <c r="K74" s="140" t="s">
        <v>1848</v>
      </c>
      <c r="L74" s="142" t="s">
        <v>1177</v>
      </c>
      <c r="M74" s="140">
        <v>680</v>
      </c>
      <c r="N74" s="140">
        <v>52</v>
      </c>
      <c r="Q74" s="140">
        <v>540</v>
      </c>
      <c r="S74" s="140">
        <v>140</v>
      </c>
    </row>
    <row r="75" spans="1:19" x14ac:dyDescent="0.25">
      <c r="A75" s="139">
        <v>53</v>
      </c>
      <c r="B75" s="140" t="s">
        <v>258</v>
      </c>
      <c r="C75" s="140" t="s">
        <v>281</v>
      </c>
      <c r="D75" s="141" t="s">
        <v>282</v>
      </c>
      <c r="E75" s="140" t="s">
        <v>1415</v>
      </c>
      <c r="F75" s="140" t="s">
        <v>1977</v>
      </c>
      <c r="G75" s="140" t="s">
        <v>94</v>
      </c>
      <c r="H75" s="140" t="s">
        <v>95</v>
      </c>
      <c r="I75" s="140">
        <v>29</v>
      </c>
      <c r="J75" s="140" t="s">
        <v>258</v>
      </c>
      <c r="K75" s="140" t="s">
        <v>1848</v>
      </c>
      <c r="L75" s="142" t="s">
        <v>1177</v>
      </c>
      <c r="M75" s="140">
        <v>1184</v>
      </c>
      <c r="N75" s="140">
        <v>53</v>
      </c>
      <c r="Q75" s="140">
        <v>1044</v>
      </c>
      <c r="S75" s="140">
        <v>140</v>
      </c>
    </row>
    <row r="76" spans="1:19" x14ac:dyDescent="0.25">
      <c r="A76" s="139">
        <v>54</v>
      </c>
      <c r="B76" s="140" t="s">
        <v>258</v>
      </c>
      <c r="C76" s="140" t="s">
        <v>1984</v>
      </c>
      <c r="D76" s="141" t="s">
        <v>467</v>
      </c>
      <c r="E76" s="140" t="s">
        <v>1414</v>
      </c>
      <c r="F76" s="140" t="s">
        <v>1977</v>
      </c>
      <c r="G76" s="140" t="s">
        <v>94</v>
      </c>
      <c r="H76" s="140" t="s">
        <v>95</v>
      </c>
      <c r="I76" s="140">
        <v>11</v>
      </c>
      <c r="J76" s="140" t="s">
        <v>258</v>
      </c>
      <c r="K76" s="140" t="s">
        <v>1848</v>
      </c>
      <c r="L76" s="142" t="s">
        <v>1177</v>
      </c>
      <c r="M76" s="140">
        <v>536</v>
      </c>
      <c r="N76" s="140">
        <v>54</v>
      </c>
      <c r="Q76" s="140">
        <v>396</v>
      </c>
      <c r="S76" s="140">
        <v>140</v>
      </c>
    </row>
    <row r="77" spans="1:19" x14ac:dyDescent="0.25">
      <c r="A77" s="139">
        <v>55</v>
      </c>
      <c r="B77" s="140" t="s">
        <v>258</v>
      </c>
      <c r="C77" s="140" t="s">
        <v>1985</v>
      </c>
      <c r="D77" s="141" t="s">
        <v>285</v>
      </c>
      <c r="E77" s="140" t="s">
        <v>1986</v>
      </c>
      <c r="F77" s="140" t="s">
        <v>1977</v>
      </c>
      <c r="G77" s="140" t="s">
        <v>94</v>
      </c>
      <c r="H77" s="140" t="s">
        <v>95</v>
      </c>
      <c r="I77" s="140">
        <v>9</v>
      </c>
      <c r="J77" s="140" t="s">
        <v>258</v>
      </c>
      <c r="K77" s="140" t="s">
        <v>1848</v>
      </c>
      <c r="L77" s="142" t="s">
        <v>1177</v>
      </c>
      <c r="M77" s="140">
        <v>464</v>
      </c>
      <c r="N77" s="140">
        <v>55</v>
      </c>
      <c r="Q77" s="140">
        <v>324</v>
      </c>
      <c r="S77" s="140">
        <v>140</v>
      </c>
    </row>
    <row r="78" spans="1:19" x14ac:dyDescent="0.25">
      <c r="A78" s="139">
        <v>56</v>
      </c>
      <c r="B78" s="140" t="s">
        <v>258</v>
      </c>
      <c r="C78" s="140" t="s">
        <v>286</v>
      </c>
      <c r="D78" s="141" t="s">
        <v>287</v>
      </c>
      <c r="E78" s="140" t="s">
        <v>1416</v>
      </c>
      <c r="F78" s="140" t="s">
        <v>1977</v>
      </c>
      <c r="G78" s="140" t="s">
        <v>94</v>
      </c>
      <c r="H78" s="140" t="s">
        <v>95</v>
      </c>
      <c r="I78" s="140">
        <v>25</v>
      </c>
      <c r="J78" s="140" t="s">
        <v>258</v>
      </c>
      <c r="K78" s="140" t="s">
        <v>1850</v>
      </c>
      <c r="L78" s="142" t="s">
        <v>1177</v>
      </c>
      <c r="M78" s="140">
        <v>890</v>
      </c>
      <c r="N78" s="140">
        <v>56</v>
      </c>
      <c r="Q78" s="140">
        <v>750</v>
      </c>
      <c r="S78" s="140">
        <v>140</v>
      </c>
    </row>
    <row r="79" spans="1:19" x14ac:dyDescent="0.25">
      <c r="A79" s="139">
        <v>57</v>
      </c>
      <c r="B79" s="140" t="s">
        <v>258</v>
      </c>
      <c r="C79" s="140" t="s">
        <v>258</v>
      </c>
      <c r="D79" s="141" t="s">
        <v>290</v>
      </c>
      <c r="E79" s="140" t="s">
        <v>1413</v>
      </c>
      <c r="F79" s="140" t="s">
        <v>1977</v>
      </c>
      <c r="G79" s="140" t="s">
        <v>94</v>
      </c>
      <c r="H79" s="140" t="s">
        <v>95</v>
      </c>
      <c r="I79" s="140">
        <v>23</v>
      </c>
      <c r="J79" s="140" t="s">
        <v>258</v>
      </c>
      <c r="K79" s="140" t="s">
        <v>1848</v>
      </c>
      <c r="L79" s="142" t="s">
        <v>1177</v>
      </c>
      <c r="M79" s="140">
        <v>968</v>
      </c>
      <c r="N79" s="140">
        <v>57</v>
      </c>
      <c r="Q79" s="140">
        <v>828</v>
      </c>
      <c r="S79" s="140">
        <v>140</v>
      </c>
    </row>
    <row r="80" spans="1:19" x14ac:dyDescent="0.25">
      <c r="A80" s="139">
        <v>58</v>
      </c>
      <c r="B80" s="140" t="s">
        <v>258</v>
      </c>
      <c r="C80" s="140" t="s">
        <v>279</v>
      </c>
      <c r="D80" s="141" t="s">
        <v>280</v>
      </c>
      <c r="E80" s="140" t="s">
        <v>279</v>
      </c>
      <c r="F80" s="140" t="s">
        <v>1977</v>
      </c>
      <c r="G80" s="140" t="s">
        <v>94</v>
      </c>
      <c r="H80" s="140" t="s">
        <v>95</v>
      </c>
      <c r="I80" s="140">
        <v>19</v>
      </c>
      <c r="J80" s="140" t="s">
        <v>258</v>
      </c>
      <c r="K80" s="140" t="s">
        <v>1848</v>
      </c>
      <c r="L80" s="142" t="s">
        <v>1177</v>
      </c>
      <c r="M80" s="140">
        <v>824</v>
      </c>
      <c r="N80" s="140">
        <v>58</v>
      </c>
      <c r="Q80" s="140">
        <v>684</v>
      </c>
      <c r="S80" s="140">
        <v>140</v>
      </c>
    </row>
    <row r="81" spans="1:19" x14ac:dyDescent="0.25">
      <c r="A81" s="139">
        <v>59</v>
      </c>
      <c r="B81" s="140" t="s">
        <v>258</v>
      </c>
      <c r="C81" s="140" t="s">
        <v>1987</v>
      </c>
      <c r="D81" s="141" t="s">
        <v>284</v>
      </c>
      <c r="E81" s="140" t="s">
        <v>1988</v>
      </c>
      <c r="F81" s="140" t="s">
        <v>1977</v>
      </c>
      <c r="G81" s="140" t="s">
        <v>94</v>
      </c>
      <c r="H81" s="140" t="s">
        <v>95</v>
      </c>
      <c r="I81" s="140">
        <v>20</v>
      </c>
      <c r="J81" s="140" t="s">
        <v>258</v>
      </c>
      <c r="K81" s="140" t="s">
        <v>1848</v>
      </c>
      <c r="L81" s="142" t="s">
        <v>1177</v>
      </c>
      <c r="M81" s="140">
        <v>860</v>
      </c>
      <c r="N81" s="140">
        <v>59</v>
      </c>
      <c r="Q81" s="140">
        <v>720</v>
      </c>
      <c r="S81" s="140">
        <v>140</v>
      </c>
    </row>
    <row r="82" spans="1:19" x14ac:dyDescent="0.25">
      <c r="A82" s="139">
        <v>60</v>
      </c>
      <c r="B82" s="140" t="s">
        <v>295</v>
      </c>
      <c r="C82" s="140" t="s">
        <v>296</v>
      </c>
      <c r="D82" s="141" t="s">
        <v>345</v>
      </c>
      <c r="E82" s="140" t="s">
        <v>1448</v>
      </c>
      <c r="F82" s="140" t="s">
        <v>1977</v>
      </c>
      <c r="G82" s="140" t="s">
        <v>94</v>
      </c>
      <c r="H82" s="140" t="s">
        <v>95</v>
      </c>
      <c r="I82" s="140">
        <v>10</v>
      </c>
      <c r="J82" s="140" t="s">
        <v>295</v>
      </c>
      <c r="K82" s="140" t="s">
        <v>1848</v>
      </c>
      <c r="L82" s="142" t="s">
        <v>1177</v>
      </c>
      <c r="M82" s="140">
        <v>500</v>
      </c>
      <c r="N82" s="140">
        <v>60</v>
      </c>
      <c r="Q82" s="140">
        <v>360</v>
      </c>
      <c r="S82" s="140">
        <v>140</v>
      </c>
    </row>
    <row r="83" spans="1:19" x14ac:dyDescent="0.25">
      <c r="A83" s="139">
        <v>61</v>
      </c>
      <c r="B83" s="140" t="s">
        <v>295</v>
      </c>
      <c r="C83" s="140" t="s">
        <v>343</v>
      </c>
      <c r="D83" s="141" t="s">
        <v>344</v>
      </c>
      <c r="E83" s="140" t="s">
        <v>1989</v>
      </c>
      <c r="F83" s="140" t="s">
        <v>1977</v>
      </c>
      <c r="G83" s="140" t="s">
        <v>94</v>
      </c>
      <c r="H83" s="140" t="s">
        <v>95</v>
      </c>
      <c r="I83" s="140">
        <v>24</v>
      </c>
      <c r="J83" s="140" t="s">
        <v>295</v>
      </c>
      <c r="K83" s="140" t="s">
        <v>1848</v>
      </c>
      <c r="L83" s="142" t="s">
        <v>1177</v>
      </c>
      <c r="M83" s="140">
        <v>1004</v>
      </c>
      <c r="N83" s="140">
        <v>61</v>
      </c>
      <c r="Q83" s="140">
        <v>864</v>
      </c>
      <c r="S83" s="140">
        <v>140</v>
      </c>
    </row>
    <row r="84" spans="1:19" x14ac:dyDescent="0.25">
      <c r="A84" s="139">
        <v>62</v>
      </c>
      <c r="B84" s="140" t="s">
        <v>295</v>
      </c>
      <c r="C84" s="140" t="s">
        <v>302</v>
      </c>
      <c r="D84" s="141" t="s">
        <v>303</v>
      </c>
      <c r="E84" s="140" t="s">
        <v>1581</v>
      </c>
      <c r="F84" s="140" t="s">
        <v>1977</v>
      </c>
      <c r="G84" s="140" t="s">
        <v>94</v>
      </c>
      <c r="H84" s="140" t="s">
        <v>95</v>
      </c>
      <c r="I84" s="140">
        <v>27</v>
      </c>
      <c r="J84" s="140" t="s">
        <v>295</v>
      </c>
      <c r="K84" s="140" t="s">
        <v>1848</v>
      </c>
      <c r="L84" s="142" t="s">
        <v>1177</v>
      </c>
      <c r="M84" s="140">
        <v>1112</v>
      </c>
      <c r="N84" s="140">
        <v>62</v>
      </c>
      <c r="Q84" s="140">
        <v>972</v>
      </c>
      <c r="S84" s="140">
        <v>140</v>
      </c>
    </row>
    <row r="85" spans="1:19" x14ac:dyDescent="0.25">
      <c r="A85" s="139">
        <v>63</v>
      </c>
      <c r="B85" s="140" t="s">
        <v>295</v>
      </c>
      <c r="C85" s="140" t="s">
        <v>315</v>
      </c>
      <c r="D85" s="141" t="s">
        <v>316</v>
      </c>
      <c r="E85" s="140" t="s">
        <v>1579</v>
      </c>
      <c r="F85" s="140" t="s">
        <v>1977</v>
      </c>
      <c r="G85" s="140" t="s">
        <v>94</v>
      </c>
      <c r="H85" s="140" t="s">
        <v>95</v>
      </c>
      <c r="I85" s="140">
        <v>8</v>
      </c>
      <c r="J85" s="140" t="s">
        <v>295</v>
      </c>
      <c r="K85" s="140" t="s">
        <v>1849</v>
      </c>
      <c r="L85" s="142" t="s">
        <v>1177</v>
      </c>
      <c r="M85" s="140">
        <v>476</v>
      </c>
      <c r="N85" s="140">
        <v>63</v>
      </c>
      <c r="Q85" s="140">
        <v>336</v>
      </c>
      <c r="S85" s="140">
        <v>140</v>
      </c>
    </row>
    <row r="86" spans="1:19" x14ac:dyDescent="0.25">
      <c r="A86" s="139">
        <v>64</v>
      </c>
      <c r="B86" s="140" t="s">
        <v>295</v>
      </c>
      <c r="C86" s="140" t="s">
        <v>317</v>
      </c>
      <c r="D86" s="141" t="s">
        <v>318</v>
      </c>
      <c r="E86" s="140" t="s">
        <v>1580</v>
      </c>
      <c r="F86" s="140" t="s">
        <v>1977</v>
      </c>
      <c r="G86" s="140" t="s">
        <v>94</v>
      </c>
      <c r="H86" s="140" t="s">
        <v>95</v>
      </c>
      <c r="I86" s="140">
        <v>12</v>
      </c>
      <c r="J86" s="140" t="s">
        <v>295</v>
      </c>
      <c r="K86" s="140" t="s">
        <v>1849</v>
      </c>
      <c r="L86" s="142" t="s">
        <v>1177</v>
      </c>
      <c r="M86" s="140">
        <v>644</v>
      </c>
      <c r="N86" s="140">
        <v>64</v>
      </c>
      <c r="Q86" s="140">
        <v>504</v>
      </c>
      <c r="S86" s="140">
        <v>140</v>
      </c>
    </row>
    <row r="87" spans="1:19" x14ac:dyDescent="0.25">
      <c r="A87" s="139">
        <v>65</v>
      </c>
      <c r="B87" s="140" t="s">
        <v>295</v>
      </c>
      <c r="C87" s="140" t="s">
        <v>1990</v>
      </c>
      <c r="D87" s="141" t="s">
        <v>306</v>
      </c>
      <c r="E87" s="140" t="s">
        <v>1578</v>
      </c>
      <c r="F87" s="140" t="s">
        <v>1977</v>
      </c>
      <c r="G87" s="140" t="s">
        <v>94</v>
      </c>
      <c r="H87" s="140" t="s">
        <v>95</v>
      </c>
      <c r="I87" s="140">
        <v>18</v>
      </c>
      <c r="J87" s="140" t="s">
        <v>295</v>
      </c>
      <c r="K87" s="140" t="s">
        <v>1848</v>
      </c>
      <c r="L87" s="142" t="s">
        <v>1177</v>
      </c>
      <c r="M87" s="140">
        <v>788</v>
      </c>
      <c r="N87" s="140">
        <v>65</v>
      </c>
      <c r="Q87" s="140">
        <v>648</v>
      </c>
      <c r="S87" s="140">
        <v>140</v>
      </c>
    </row>
    <row r="88" spans="1:19" x14ac:dyDescent="0.25">
      <c r="A88" s="139">
        <v>66</v>
      </c>
      <c r="B88" s="140" t="s">
        <v>295</v>
      </c>
      <c r="C88" s="140" t="s">
        <v>307</v>
      </c>
      <c r="D88" s="141" t="s">
        <v>308</v>
      </c>
      <c r="E88" s="140" t="s">
        <v>1450</v>
      </c>
      <c r="F88" s="140" t="s">
        <v>1977</v>
      </c>
      <c r="G88" s="140" t="s">
        <v>94</v>
      </c>
      <c r="H88" s="140" t="s">
        <v>95</v>
      </c>
      <c r="I88" s="140">
        <v>17</v>
      </c>
      <c r="J88" s="140" t="s">
        <v>295</v>
      </c>
      <c r="K88" s="140" t="s">
        <v>1848</v>
      </c>
      <c r="L88" s="142" t="s">
        <v>1177</v>
      </c>
      <c r="M88" s="140">
        <v>752</v>
      </c>
      <c r="N88" s="140">
        <v>66</v>
      </c>
      <c r="Q88" s="140">
        <v>612</v>
      </c>
      <c r="S88" s="140">
        <v>140</v>
      </c>
    </row>
    <row r="89" spans="1:19" x14ac:dyDescent="0.25">
      <c r="A89" s="139">
        <v>67</v>
      </c>
      <c r="B89" s="140" t="s">
        <v>295</v>
      </c>
      <c r="C89" s="140" t="s">
        <v>309</v>
      </c>
      <c r="D89" s="141" t="s">
        <v>310</v>
      </c>
      <c r="E89" s="140" t="s">
        <v>1451</v>
      </c>
      <c r="F89" s="140" t="s">
        <v>1977</v>
      </c>
      <c r="G89" s="140" t="s">
        <v>94</v>
      </c>
      <c r="H89" s="140" t="s">
        <v>95</v>
      </c>
      <c r="I89" s="140">
        <v>8</v>
      </c>
      <c r="J89" s="140" t="s">
        <v>295</v>
      </c>
      <c r="K89" s="140" t="s">
        <v>1848</v>
      </c>
      <c r="L89" s="142" t="s">
        <v>1177</v>
      </c>
      <c r="M89" s="140">
        <v>428</v>
      </c>
      <c r="N89" s="140">
        <v>67</v>
      </c>
      <c r="Q89" s="140">
        <v>288</v>
      </c>
      <c r="S89" s="140">
        <v>140</v>
      </c>
    </row>
    <row r="90" spans="1:19" x14ac:dyDescent="0.25">
      <c r="A90" s="139">
        <v>68</v>
      </c>
      <c r="B90" s="140" t="s">
        <v>295</v>
      </c>
      <c r="C90" s="140" t="s">
        <v>311</v>
      </c>
      <c r="D90" s="141" t="s">
        <v>312</v>
      </c>
      <c r="E90" s="140" t="s">
        <v>1452</v>
      </c>
      <c r="F90" s="140" t="s">
        <v>1977</v>
      </c>
      <c r="G90" s="140" t="s">
        <v>94</v>
      </c>
      <c r="H90" s="140" t="s">
        <v>95</v>
      </c>
      <c r="I90" s="140">
        <v>18</v>
      </c>
      <c r="J90" s="140" t="s">
        <v>295</v>
      </c>
      <c r="K90" s="140" t="s">
        <v>1848</v>
      </c>
      <c r="L90" s="142" t="s">
        <v>1177</v>
      </c>
      <c r="M90" s="140">
        <v>788</v>
      </c>
      <c r="N90" s="140">
        <v>68</v>
      </c>
      <c r="Q90" s="140">
        <v>648</v>
      </c>
      <c r="S90" s="140">
        <v>140</v>
      </c>
    </row>
    <row r="91" spans="1:19" x14ac:dyDescent="0.25">
      <c r="A91" s="139">
        <v>69</v>
      </c>
      <c r="B91" s="140" t="s">
        <v>295</v>
      </c>
      <c r="C91" s="140" t="s">
        <v>304</v>
      </c>
      <c r="D91" s="141" t="s">
        <v>305</v>
      </c>
      <c r="E91" s="140" t="s">
        <v>1449</v>
      </c>
      <c r="F91" s="140" t="s">
        <v>1977</v>
      </c>
      <c r="G91" s="140" t="s">
        <v>94</v>
      </c>
      <c r="H91" s="140" t="s">
        <v>95</v>
      </c>
      <c r="I91" s="140">
        <v>30</v>
      </c>
      <c r="J91" s="140" t="s">
        <v>295</v>
      </c>
      <c r="K91" s="140" t="s">
        <v>1848</v>
      </c>
      <c r="L91" s="142" t="s">
        <v>1177</v>
      </c>
      <c r="M91" s="140">
        <v>1220</v>
      </c>
      <c r="N91" s="140">
        <v>69</v>
      </c>
      <c r="Q91" s="140">
        <v>1080</v>
      </c>
      <c r="S91" s="140">
        <v>140</v>
      </c>
    </row>
    <row r="92" spans="1:19" x14ac:dyDescent="0.25">
      <c r="A92" s="139">
        <v>70</v>
      </c>
      <c r="B92" s="140" t="s">
        <v>295</v>
      </c>
      <c r="C92" s="140" t="s">
        <v>300</v>
      </c>
      <c r="D92" s="141" t="s">
        <v>301</v>
      </c>
      <c r="E92" s="140" t="s">
        <v>1582</v>
      </c>
      <c r="F92" s="140" t="s">
        <v>1977</v>
      </c>
      <c r="G92" s="140" t="s">
        <v>94</v>
      </c>
      <c r="H92" s="140" t="s">
        <v>95</v>
      </c>
      <c r="I92" s="140">
        <v>9</v>
      </c>
      <c r="J92" s="140" t="s">
        <v>295</v>
      </c>
      <c r="K92" s="140" t="s">
        <v>1848</v>
      </c>
      <c r="L92" s="142" t="s">
        <v>1177</v>
      </c>
      <c r="M92" s="140">
        <v>464</v>
      </c>
      <c r="N92" s="140">
        <v>70</v>
      </c>
      <c r="Q92" s="140">
        <v>324</v>
      </c>
      <c r="S92" s="140">
        <v>140</v>
      </c>
    </row>
    <row r="93" spans="1:19" x14ac:dyDescent="0.25">
      <c r="A93" s="139">
        <v>71</v>
      </c>
      <c r="B93" s="140" t="s">
        <v>295</v>
      </c>
      <c r="C93" s="140" t="s">
        <v>313</v>
      </c>
      <c r="D93" s="141" t="s">
        <v>314</v>
      </c>
      <c r="E93" s="140" t="s">
        <v>1583</v>
      </c>
      <c r="F93" s="140" t="s">
        <v>1977</v>
      </c>
      <c r="G93" s="140" t="s">
        <v>94</v>
      </c>
      <c r="H93" s="140" t="s">
        <v>95</v>
      </c>
      <c r="I93" s="140">
        <v>5</v>
      </c>
      <c r="J93" s="140" t="s">
        <v>295</v>
      </c>
      <c r="K93" s="140" t="s">
        <v>1849</v>
      </c>
      <c r="L93" s="142" t="s">
        <v>1177</v>
      </c>
      <c r="M93" s="140">
        <v>350</v>
      </c>
      <c r="N93" s="140">
        <v>71</v>
      </c>
      <c r="Q93" s="140">
        <v>210</v>
      </c>
      <c r="S93" s="140">
        <v>140</v>
      </c>
    </row>
    <row r="94" spans="1:19" x14ac:dyDescent="0.25">
      <c r="A94" s="139">
        <v>72</v>
      </c>
      <c r="B94" s="140" t="s">
        <v>295</v>
      </c>
      <c r="C94" s="140" t="s">
        <v>295</v>
      </c>
      <c r="D94" s="141" t="s">
        <v>346</v>
      </c>
      <c r="E94" s="140" t="s">
        <v>1584</v>
      </c>
      <c r="F94" s="140" t="s">
        <v>1977</v>
      </c>
      <c r="G94" s="140" t="s">
        <v>94</v>
      </c>
      <c r="H94" s="140" t="s">
        <v>95</v>
      </c>
      <c r="I94" s="140">
        <v>31</v>
      </c>
      <c r="J94" s="140" t="s">
        <v>295</v>
      </c>
      <c r="K94" s="140" t="s">
        <v>1850</v>
      </c>
      <c r="L94" s="142" t="s">
        <v>1177</v>
      </c>
      <c r="M94" s="140">
        <v>1070</v>
      </c>
      <c r="N94" s="140">
        <v>72</v>
      </c>
      <c r="Q94" s="140">
        <v>930</v>
      </c>
      <c r="S94" s="140">
        <v>140</v>
      </c>
    </row>
    <row r="95" spans="1:19" x14ac:dyDescent="0.25">
      <c r="A95" s="139">
        <v>73</v>
      </c>
      <c r="B95" s="140" t="s">
        <v>295</v>
      </c>
      <c r="C95" s="140" t="s">
        <v>327</v>
      </c>
      <c r="D95" s="141" t="s">
        <v>347</v>
      </c>
      <c r="E95" s="140" t="s">
        <v>1238</v>
      </c>
      <c r="F95" s="140" t="s">
        <v>1977</v>
      </c>
      <c r="G95" s="140" t="s">
        <v>94</v>
      </c>
      <c r="H95" s="140" t="s">
        <v>95</v>
      </c>
      <c r="I95" s="140">
        <v>8</v>
      </c>
      <c r="J95" s="140" t="s">
        <v>295</v>
      </c>
      <c r="K95" s="140" t="s">
        <v>1848</v>
      </c>
      <c r="L95" s="142" t="s">
        <v>1177</v>
      </c>
      <c r="M95" s="140">
        <v>428</v>
      </c>
      <c r="N95" s="140">
        <v>73</v>
      </c>
      <c r="Q95" s="140">
        <v>288</v>
      </c>
      <c r="S95" s="140">
        <v>140</v>
      </c>
    </row>
    <row r="96" spans="1:19" x14ac:dyDescent="0.25">
      <c r="A96" s="139">
        <v>74</v>
      </c>
      <c r="B96" s="140" t="s">
        <v>295</v>
      </c>
      <c r="C96" s="140" t="s">
        <v>317</v>
      </c>
      <c r="D96" s="141" t="s">
        <v>348</v>
      </c>
      <c r="E96" s="140" t="s">
        <v>1239</v>
      </c>
      <c r="F96" s="140" t="s">
        <v>1977</v>
      </c>
      <c r="G96" s="140" t="s">
        <v>94</v>
      </c>
      <c r="H96" s="140" t="s">
        <v>95</v>
      </c>
      <c r="I96" s="140">
        <v>12</v>
      </c>
      <c r="J96" s="140" t="s">
        <v>295</v>
      </c>
      <c r="K96" s="140" t="s">
        <v>1849</v>
      </c>
      <c r="L96" s="142" t="s">
        <v>1177</v>
      </c>
      <c r="M96" s="140">
        <v>644</v>
      </c>
      <c r="N96" s="140">
        <v>74</v>
      </c>
      <c r="Q96" s="140">
        <v>504</v>
      </c>
      <c r="S96" s="140">
        <v>140</v>
      </c>
    </row>
    <row r="97" spans="1:19" x14ac:dyDescent="0.25">
      <c r="A97" s="139">
        <v>75</v>
      </c>
      <c r="B97" s="140" t="s">
        <v>349</v>
      </c>
      <c r="C97" s="140" t="s">
        <v>393</v>
      </c>
      <c r="D97" s="141" t="s">
        <v>394</v>
      </c>
      <c r="E97" s="140" t="s">
        <v>1328</v>
      </c>
      <c r="F97" s="140" t="s">
        <v>1977</v>
      </c>
      <c r="G97" s="140" t="s">
        <v>94</v>
      </c>
      <c r="H97" s="140" t="s">
        <v>95</v>
      </c>
      <c r="I97" s="140">
        <v>11</v>
      </c>
      <c r="J97" s="140" t="s">
        <v>349</v>
      </c>
      <c r="K97" s="140" t="s">
        <v>1848</v>
      </c>
      <c r="L97" s="142" t="s">
        <v>1177</v>
      </c>
      <c r="M97" s="140">
        <v>536</v>
      </c>
      <c r="N97" s="140">
        <v>75</v>
      </c>
      <c r="Q97" s="140">
        <v>396</v>
      </c>
      <c r="S97" s="140">
        <v>140</v>
      </c>
    </row>
    <row r="98" spans="1:19" x14ac:dyDescent="0.25">
      <c r="A98" s="139">
        <v>76</v>
      </c>
      <c r="B98" s="140" t="s">
        <v>349</v>
      </c>
      <c r="C98" s="140" t="s">
        <v>395</v>
      </c>
      <c r="D98" s="141" t="s">
        <v>396</v>
      </c>
      <c r="E98" s="140" t="s">
        <v>1329</v>
      </c>
      <c r="F98" s="140" t="s">
        <v>1977</v>
      </c>
      <c r="G98" s="140" t="s">
        <v>94</v>
      </c>
      <c r="H98" s="140" t="s">
        <v>95</v>
      </c>
      <c r="I98" s="140">
        <v>14</v>
      </c>
      <c r="J98" s="140" t="s">
        <v>349</v>
      </c>
      <c r="K98" s="140" t="s">
        <v>1850</v>
      </c>
      <c r="L98" s="142" t="s">
        <v>1177</v>
      </c>
      <c r="M98" s="140">
        <v>560</v>
      </c>
      <c r="N98" s="140">
        <v>76</v>
      </c>
      <c r="Q98" s="140">
        <v>420</v>
      </c>
      <c r="S98" s="140">
        <v>140</v>
      </c>
    </row>
    <row r="99" spans="1:19" x14ac:dyDescent="0.25">
      <c r="A99" s="139">
        <v>77</v>
      </c>
      <c r="B99" s="140" t="s">
        <v>349</v>
      </c>
      <c r="C99" s="140" t="s">
        <v>389</v>
      </c>
      <c r="D99" s="141" t="s">
        <v>390</v>
      </c>
      <c r="E99" s="140" t="s">
        <v>1300</v>
      </c>
      <c r="F99" s="140" t="s">
        <v>1977</v>
      </c>
      <c r="G99" s="140" t="s">
        <v>94</v>
      </c>
      <c r="H99" s="140" t="s">
        <v>95</v>
      </c>
      <c r="I99" s="140">
        <v>9</v>
      </c>
      <c r="J99" s="140" t="s">
        <v>349</v>
      </c>
      <c r="K99" s="140" t="s">
        <v>1848</v>
      </c>
      <c r="L99" s="142" t="s">
        <v>1177</v>
      </c>
      <c r="M99" s="140">
        <v>464</v>
      </c>
      <c r="N99" s="140">
        <v>77</v>
      </c>
      <c r="Q99" s="140">
        <v>324</v>
      </c>
      <c r="S99" s="140">
        <v>140</v>
      </c>
    </row>
    <row r="100" spans="1:19" x14ac:dyDescent="0.25">
      <c r="A100" s="139">
        <v>78</v>
      </c>
      <c r="B100" s="140" t="s">
        <v>349</v>
      </c>
      <c r="C100" s="140" t="s">
        <v>387</v>
      </c>
      <c r="D100" s="141" t="s">
        <v>388</v>
      </c>
      <c r="E100" s="140" t="s">
        <v>1301</v>
      </c>
      <c r="F100" s="140" t="s">
        <v>1977</v>
      </c>
      <c r="G100" s="140" t="s">
        <v>94</v>
      </c>
      <c r="H100" s="140" t="s">
        <v>95</v>
      </c>
      <c r="I100" s="140">
        <v>10</v>
      </c>
      <c r="J100" s="140" t="s">
        <v>349</v>
      </c>
      <c r="K100" s="140" t="s">
        <v>1848</v>
      </c>
      <c r="L100" s="142" t="s">
        <v>1177</v>
      </c>
      <c r="M100" s="140">
        <v>500</v>
      </c>
      <c r="N100" s="140">
        <v>78</v>
      </c>
      <c r="Q100" s="140">
        <v>360</v>
      </c>
      <c r="S100" s="140">
        <v>140</v>
      </c>
    </row>
    <row r="101" spans="1:19" x14ac:dyDescent="0.25">
      <c r="A101" s="139">
        <v>79</v>
      </c>
      <c r="B101" s="140" t="s">
        <v>349</v>
      </c>
      <c r="C101" s="140" t="s">
        <v>376</v>
      </c>
      <c r="D101" s="141" t="s">
        <v>386</v>
      </c>
      <c r="E101" s="140" t="s">
        <v>1299</v>
      </c>
      <c r="F101" s="140" t="s">
        <v>1977</v>
      </c>
      <c r="G101" s="140" t="s">
        <v>94</v>
      </c>
      <c r="H101" s="140" t="s">
        <v>95</v>
      </c>
      <c r="I101" s="140">
        <v>26</v>
      </c>
      <c r="J101" s="140" t="s">
        <v>349</v>
      </c>
      <c r="K101" s="140" t="s">
        <v>1848</v>
      </c>
      <c r="L101" s="142" t="s">
        <v>1177</v>
      </c>
      <c r="M101" s="140">
        <v>1076</v>
      </c>
      <c r="N101" s="140">
        <v>79</v>
      </c>
      <c r="Q101" s="140">
        <v>936</v>
      </c>
      <c r="S101" s="140">
        <v>140</v>
      </c>
    </row>
    <row r="102" spans="1:19" x14ac:dyDescent="0.25">
      <c r="A102" s="139">
        <v>80</v>
      </c>
      <c r="B102" s="140" t="s">
        <v>349</v>
      </c>
      <c r="C102" s="140" t="s">
        <v>384</v>
      </c>
      <c r="D102" s="141" t="s">
        <v>385</v>
      </c>
      <c r="E102" s="140" t="s">
        <v>1298</v>
      </c>
      <c r="F102" s="140" t="s">
        <v>1977</v>
      </c>
      <c r="G102" s="140" t="s">
        <v>94</v>
      </c>
      <c r="H102" s="140" t="s">
        <v>95</v>
      </c>
      <c r="I102" s="140">
        <v>15</v>
      </c>
      <c r="J102" s="140" t="s">
        <v>349</v>
      </c>
      <c r="K102" s="140" t="s">
        <v>1848</v>
      </c>
      <c r="L102" s="142" t="s">
        <v>1177</v>
      </c>
      <c r="M102" s="140">
        <v>680</v>
      </c>
      <c r="N102" s="140">
        <v>80</v>
      </c>
      <c r="Q102" s="140">
        <v>540</v>
      </c>
      <c r="S102" s="140">
        <v>140</v>
      </c>
    </row>
    <row r="103" spans="1:19" x14ac:dyDescent="0.25">
      <c r="A103" s="139">
        <v>81</v>
      </c>
      <c r="B103" s="140" t="s">
        <v>349</v>
      </c>
      <c r="C103" s="140" t="s">
        <v>391</v>
      </c>
      <c r="D103" s="141" t="s">
        <v>392</v>
      </c>
      <c r="E103" s="140" t="s">
        <v>1297</v>
      </c>
      <c r="F103" s="140" t="s">
        <v>1977</v>
      </c>
      <c r="G103" s="140" t="s">
        <v>94</v>
      </c>
      <c r="H103" s="140" t="s">
        <v>95</v>
      </c>
      <c r="I103" s="140">
        <v>15</v>
      </c>
      <c r="J103" s="140" t="s">
        <v>349</v>
      </c>
      <c r="K103" s="140" t="s">
        <v>1848</v>
      </c>
      <c r="L103" s="142" t="s">
        <v>1177</v>
      </c>
      <c r="M103" s="140">
        <v>680</v>
      </c>
      <c r="N103" s="140">
        <v>81</v>
      </c>
      <c r="Q103" s="140">
        <v>540</v>
      </c>
      <c r="S103" s="140">
        <v>140</v>
      </c>
    </row>
    <row r="104" spans="1:19" x14ac:dyDescent="0.25">
      <c r="A104" s="139">
        <v>82</v>
      </c>
      <c r="B104" s="140" t="s">
        <v>349</v>
      </c>
      <c r="C104" s="140" t="s">
        <v>349</v>
      </c>
      <c r="D104" s="141" t="s">
        <v>403</v>
      </c>
      <c r="E104" s="140" t="s">
        <v>1296</v>
      </c>
      <c r="F104" s="140" t="s">
        <v>1977</v>
      </c>
      <c r="G104" s="140" t="s">
        <v>94</v>
      </c>
      <c r="H104" s="140" t="s">
        <v>95</v>
      </c>
      <c r="I104" s="140">
        <v>43</v>
      </c>
      <c r="J104" s="140" t="s">
        <v>349</v>
      </c>
      <c r="K104" s="140" t="s">
        <v>1850</v>
      </c>
      <c r="L104" s="142" t="s">
        <v>1177</v>
      </c>
      <c r="M104" s="140">
        <v>1430</v>
      </c>
      <c r="N104" s="140">
        <v>82</v>
      </c>
      <c r="Q104" s="140">
        <v>1290</v>
      </c>
      <c r="S104" s="140">
        <v>140</v>
      </c>
    </row>
    <row r="105" spans="1:19" x14ac:dyDescent="0.25">
      <c r="A105" s="139">
        <v>83</v>
      </c>
      <c r="B105" s="140" t="s">
        <v>349</v>
      </c>
      <c r="C105" s="140" t="s">
        <v>401</v>
      </c>
      <c r="D105" s="141" t="s">
        <v>402</v>
      </c>
      <c r="E105" s="140" t="s">
        <v>1295</v>
      </c>
      <c r="F105" s="140" t="s">
        <v>1977</v>
      </c>
      <c r="G105" s="140" t="s">
        <v>94</v>
      </c>
      <c r="H105" s="140" t="s">
        <v>95</v>
      </c>
      <c r="I105" s="140">
        <v>12</v>
      </c>
      <c r="J105" s="140" t="s">
        <v>349</v>
      </c>
      <c r="K105" s="140" t="s">
        <v>1848</v>
      </c>
      <c r="L105" s="142" t="s">
        <v>1177</v>
      </c>
      <c r="M105" s="140">
        <v>572</v>
      </c>
      <c r="N105" s="140">
        <v>83</v>
      </c>
      <c r="Q105" s="140">
        <v>432</v>
      </c>
      <c r="S105" s="140">
        <v>140</v>
      </c>
    </row>
    <row r="106" spans="1:19" x14ac:dyDescent="0.25">
      <c r="A106" s="139">
        <v>84</v>
      </c>
      <c r="B106" s="140" t="s">
        <v>349</v>
      </c>
      <c r="C106" s="140" t="s">
        <v>359</v>
      </c>
      <c r="D106" s="141" t="s">
        <v>400</v>
      </c>
      <c r="E106" s="140" t="s">
        <v>1294</v>
      </c>
      <c r="F106" s="140" t="s">
        <v>1977</v>
      </c>
      <c r="G106" s="140" t="s">
        <v>94</v>
      </c>
      <c r="H106" s="140" t="s">
        <v>95</v>
      </c>
      <c r="I106" s="140">
        <v>24</v>
      </c>
      <c r="J106" s="140" t="s">
        <v>349</v>
      </c>
      <c r="K106" s="140" t="s">
        <v>1850</v>
      </c>
      <c r="L106" s="142" t="s">
        <v>1177</v>
      </c>
      <c r="M106" s="140">
        <v>860</v>
      </c>
      <c r="N106" s="140">
        <v>84</v>
      </c>
      <c r="Q106" s="140">
        <v>720</v>
      </c>
      <c r="S106" s="140">
        <v>140</v>
      </c>
    </row>
    <row r="107" spans="1:19" x14ac:dyDescent="0.25">
      <c r="A107" s="139">
        <v>85</v>
      </c>
      <c r="B107" s="140" t="s">
        <v>349</v>
      </c>
      <c r="C107" s="140" t="s">
        <v>397</v>
      </c>
      <c r="D107" s="141" t="s">
        <v>404</v>
      </c>
      <c r="E107" s="140" t="s">
        <v>1302</v>
      </c>
      <c r="F107" s="140" t="s">
        <v>1977</v>
      </c>
      <c r="G107" s="140" t="s">
        <v>94</v>
      </c>
      <c r="H107" s="140" t="s">
        <v>95</v>
      </c>
      <c r="I107" s="140">
        <v>18</v>
      </c>
      <c r="J107" s="140" t="s">
        <v>349</v>
      </c>
      <c r="K107" s="140" t="s">
        <v>1848</v>
      </c>
      <c r="L107" s="142" t="s">
        <v>1177</v>
      </c>
      <c r="M107" s="140">
        <v>788</v>
      </c>
      <c r="N107" s="140">
        <v>85</v>
      </c>
      <c r="Q107" s="140">
        <v>648</v>
      </c>
      <c r="S107" s="140">
        <v>140</v>
      </c>
    </row>
    <row r="108" spans="1:19" x14ac:dyDescent="0.25">
      <c r="A108" s="139">
        <v>86</v>
      </c>
      <c r="B108" s="140" t="s">
        <v>405</v>
      </c>
      <c r="C108" s="140" t="s">
        <v>420</v>
      </c>
      <c r="D108" s="141" t="s">
        <v>421</v>
      </c>
      <c r="E108" s="140" t="s">
        <v>1363</v>
      </c>
      <c r="F108" s="140" t="s">
        <v>1977</v>
      </c>
      <c r="G108" s="140" t="s">
        <v>94</v>
      </c>
      <c r="H108" s="140" t="s">
        <v>95</v>
      </c>
      <c r="I108" s="140">
        <v>10</v>
      </c>
      <c r="J108" s="140" t="s">
        <v>405</v>
      </c>
      <c r="K108" s="140" t="s">
        <v>1848</v>
      </c>
      <c r="L108" s="142" t="s">
        <v>1177</v>
      </c>
      <c r="M108" s="140">
        <v>500</v>
      </c>
      <c r="N108" s="140">
        <v>86</v>
      </c>
      <c r="Q108" s="140">
        <v>360</v>
      </c>
      <c r="S108" s="140">
        <v>140</v>
      </c>
    </row>
    <row r="109" spans="1:19" x14ac:dyDescent="0.25">
      <c r="A109" s="139">
        <v>87</v>
      </c>
      <c r="B109" s="140" t="s">
        <v>405</v>
      </c>
      <c r="C109" s="140" t="s">
        <v>416</v>
      </c>
      <c r="D109" s="141" t="s">
        <v>417</v>
      </c>
      <c r="E109" s="140" t="s">
        <v>1365</v>
      </c>
      <c r="F109" s="140" t="s">
        <v>1977</v>
      </c>
      <c r="G109" s="140" t="s">
        <v>94</v>
      </c>
      <c r="H109" s="140" t="s">
        <v>95</v>
      </c>
      <c r="I109" s="140">
        <v>28</v>
      </c>
      <c r="J109" s="140" t="s">
        <v>405</v>
      </c>
      <c r="K109" s="140" t="s">
        <v>1850</v>
      </c>
      <c r="L109" s="142" t="s">
        <v>1177</v>
      </c>
      <c r="M109" s="140">
        <v>980</v>
      </c>
      <c r="N109" s="140">
        <v>87</v>
      </c>
      <c r="Q109" s="140">
        <v>840</v>
      </c>
      <c r="S109" s="140">
        <v>140</v>
      </c>
    </row>
    <row r="110" spans="1:19" x14ac:dyDescent="0.25">
      <c r="A110" s="139">
        <v>88</v>
      </c>
      <c r="B110" s="140" t="s">
        <v>405</v>
      </c>
      <c r="C110" s="140" t="s">
        <v>418</v>
      </c>
      <c r="D110" s="141" t="s">
        <v>419</v>
      </c>
      <c r="E110" s="140" t="s">
        <v>1366</v>
      </c>
      <c r="F110" s="140" t="s">
        <v>1977</v>
      </c>
      <c r="G110" s="140" t="s">
        <v>94</v>
      </c>
      <c r="H110" s="140" t="s">
        <v>95</v>
      </c>
      <c r="I110" s="140">
        <v>25</v>
      </c>
      <c r="J110" s="140" t="s">
        <v>405</v>
      </c>
      <c r="K110" s="140" t="s">
        <v>1848</v>
      </c>
      <c r="L110" s="142" t="s">
        <v>1177</v>
      </c>
      <c r="M110" s="140">
        <v>1040</v>
      </c>
      <c r="N110" s="140">
        <v>88</v>
      </c>
      <c r="Q110" s="140">
        <v>900</v>
      </c>
      <c r="S110" s="140">
        <v>140</v>
      </c>
    </row>
    <row r="111" spans="1:19" x14ac:dyDescent="0.25">
      <c r="A111" s="139">
        <v>89</v>
      </c>
      <c r="B111" s="140" t="s">
        <v>405</v>
      </c>
      <c r="C111" s="140" t="s">
        <v>412</v>
      </c>
      <c r="D111" s="141" t="s">
        <v>413</v>
      </c>
      <c r="E111" s="140" t="s">
        <v>1362</v>
      </c>
      <c r="F111" s="140" t="s">
        <v>1977</v>
      </c>
      <c r="G111" s="140" t="s">
        <v>94</v>
      </c>
      <c r="H111" s="140" t="s">
        <v>95</v>
      </c>
      <c r="I111" s="140">
        <v>60</v>
      </c>
      <c r="J111" s="140" t="s">
        <v>405</v>
      </c>
      <c r="K111" s="140" t="s">
        <v>1850</v>
      </c>
      <c r="L111" s="142" t="s">
        <v>1177</v>
      </c>
      <c r="M111" s="140">
        <v>1940</v>
      </c>
      <c r="N111" s="140">
        <v>89</v>
      </c>
      <c r="Q111" s="140">
        <v>1800</v>
      </c>
      <c r="S111" s="140">
        <v>140</v>
      </c>
    </row>
    <row r="112" spans="1:19" x14ac:dyDescent="0.25">
      <c r="A112" s="139">
        <v>90</v>
      </c>
      <c r="B112" s="140" t="s">
        <v>405</v>
      </c>
      <c r="C112" s="140" t="s">
        <v>414</v>
      </c>
      <c r="D112" s="141" t="s">
        <v>415</v>
      </c>
      <c r="E112" s="140" t="s">
        <v>1364</v>
      </c>
      <c r="F112" s="140" t="s">
        <v>1977</v>
      </c>
      <c r="G112" s="140" t="s">
        <v>94</v>
      </c>
      <c r="H112" s="140" t="s">
        <v>95</v>
      </c>
      <c r="I112" s="140">
        <v>15</v>
      </c>
      <c r="J112" s="140" t="s">
        <v>405</v>
      </c>
      <c r="K112" s="140" t="s">
        <v>1848</v>
      </c>
      <c r="L112" s="142" t="s">
        <v>1177</v>
      </c>
      <c r="M112" s="140">
        <v>680</v>
      </c>
      <c r="N112" s="140">
        <v>90</v>
      </c>
      <c r="Q112" s="140">
        <v>540</v>
      </c>
      <c r="S112" s="140">
        <v>140</v>
      </c>
    </row>
    <row r="113" spans="1:19" x14ac:dyDescent="0.25">
      <c r="A113" s="139">
        <v>91</v>
      </c>
      <c r="B113" s="140" t="s">
        <v>405</v>
      </c>
      <c r="C113" s="140" t="s">
        <v>436</v>
      </c>
      <c r="D113" s="141" t="s">
        <v>409</v>
      </c>
      <c r="E113" s="140" t="s">
        <v>1360</v>
      </c>
      <c r="F113" s="140" t="s">
        <v>1977</v>
      </c>
      <c r="G113" s="140" t="s">
        <v>94</v>
      </c>
      <c r="H113" s="140" t="s">
        <v>95</v>
      </c>
      <c r="I113" s="140">
        <v>18</v>
      </c>
      <c r="J113" s="140" t="s">
        <v>405</v>
      </c>
      <c r="K113" s="140" t="s">
        <v>1848</v>
      </c>
      <c r="L113" s="142" t="s">
        <v>1177</v>
      </c>
      <c r="M113" s="140">
        <v>788</v>
      </c>
      <c r="N113" s="140">
        <v>91</v>
      </c>
      <c r="Q113" s="140">
        <v>648</v>
      </c>
      <c r="S113" s="140">
        <v>140</v>
      </c>
    </row>
    <row r="114" spans="1:19" x14ac:dyDescent="0.25">
      <c r="A114" s="139">
        <v>92</v>
      </c>
      <c r="B114" s="140" t="s">
        <v>405</v>
      </c>
      <c r="C114" s="140" t="s">
        <v>435</v>
      </c>
      <c r="D114" s="141" t="s">
        <v>408</v>
      </c>
      <c r="E114" s="140" t="s">
        <v>1359</v>
      </c>
      <c r="F114" s="140" t="s">
        <v>1977</v>
      </c>
      <c r="G114" s="140" t="s">
        <v>94</v>
      </c>
      <c r="H114" s="140" t="s">
        <v>95</v>
      </c>
      <c r="I114" s="140">
        <v>15</v>
      </c>
      <c r="J114" s="140" t="s">
        <v>405</v>
      </c>
      <c r="K114" s="140" t="s">
        <v>1848</v>
      </c>
      <c r="L114" s="142" t="s">
        <v>1177</v>
      </c>
      <c r="M114" s="140">
        <v>680</v>
      </c>
      <c r="N114" s="140">
        <v>92</v>
      </c>
      <c r="Q114" s="140">
        <v>540</v>
      </c>
      <c r="S114" s="140">
        <v>140</v>
      </c>
    </row>
    <row r="115" spans="1:19" x14ac:dyDescent="0.25">
      <c r="A115" s="139">
        <v>93</v>
      </c>
      <c r="B115" s="140" t="s">
        <v>405</v>
      </c>
      <c r="C115" s="140" t="s">
        <v>1050</v>
      </c>
      <c r="D115" s="141" t="s">
        <v>411</v>
      </c>
      <c r="E115" s="140" t="s">
        <v>1361</v>
      </c>
      <c r="F115" s="140" t="s">
        <v>1977</v>
      </c>
      <c r="G115" s="140" t="s">
        <v>94</v>
      </c>
      <c r="H115" s="140" t="s">
        <v>95</v>
      </c>
      <c r="I115" s="140">
        <v>14</v>
      </c>
      <c r="J115" s="140" t="s">
        <v>405</v>
      </c>
      <c r="K115" s="140" t="s">
        <v>1848</v>
      </c>
      <c r="L115" s="142" t="s">
        <v>1177</v>
      </c>
      <c r="M115" s="140">
        <v>644</v>
      </c>
      <c r="N115" s="140">
        <v>93</v>
      </c>
      <c r="Q115" s="140">
        <v>504</v>
      </c>
      <c r="S115" s="140">
        <v>140</v>
      </c>
    </row>
    <row r="116" spans="1:19" x14ac:dyDescent="0.25">
      <c r="A116" s="139">
        <v>94</v>
      </c>
      <c r="B116" s="140" t="s">
        <v>405</v>
      </c>
      <c r="C116" s="140" t="s">
        <v>424</v>
      </c>
      <c r="D116" s="141" t="s">
        <v>425</v>
      </c>
      <c r="E116" s="140" t="s">
        <v>1367</v>
      </c>
      <c r="F116" s="140" t="s">
        <v>1977</v>
      </c>
      <c r="G116" s="140" t="s">
        <v>94</v>
      </c>
      <c r="H116" s="140" t="s">
        <v>95</v>
      </c>
      <c r="I116" s="140">
        <v>11</v>
      </c>
      <c r="J116" s="140" t="s">
        <v>405</v>
      </c>
      <c r="K116" s="140" t="s">
        <v>1848</v>
      </c>
      <c r="L116" s="142" t="s">
        <v>1177</v>
      </c>
      <c r="M116" s="140">
        <v>536</v>
      </c>
      <c r="N116" s="140">
        <v>94</v>
      </c>
      <c r="Q116" s="140">
        <v>396</v>
      </c>
      <c r="S116" s="140">
        <v>140</v>
      </c>
    </row>
    <row r="117" spans="1:19" x14ac:dyDescent="0.25">
      <c r="A117" s="139">
        <v>95</v>
      </c>
      <c r="B117" s="140" t="s">
        <v>405</v>
      </c>
      <c r="C117" s="140" t="s">
        <v>426</v>
      </c>
      <c r="D117" s="141" t="s">
        <v>427</v>
      </c>
      <c r="E117" s="140" t="s">
        <v>1368</v>
      </c>
      <c r="F117" s="140" t="s">
        <v>1977</v>
      </c>
      <c r="G117" s="140" t="s">
        <v>94</v>
      </c>
      <c r="H117" s="140" t="s">
        <v>95</v>
      </c>
      <c r="I117" s="140">
        <v>19</v>
      </c>
      <c r="J117" s="140" t="s">
        <v>405</v>
      </c>
      <c r="K117" s="140" t="s">
        <v>1848</v>
      </c>
      <c r="L117" s="142" t="s">
        <v>1177</v>
      </c>
      <c r="M117" s="140">
        <v>824</v>
      </c>
      <c r="N117" s="140">
        <v>95</v>
      </c>
      <c r="Q117" s="140">
        <v>684</v>
      </c>
      <c r="S117" s="140">
        <v>140</v>
      </c>
    </row>
    <row r="118" spans="1:19" x14ac:dyDescent="0.25">
      <c r="A118" s="139">
        <v>96</v>
      </c>
      <c r="B118" s="140" t="s">
        <v>405</v>
      </c>
      <c r="C118" s="140" t="s">
        <v>422</v>
      </c>
      <c r="D118" s="141" t="s">
        <v>423</v>
      </c>
      <c r="E118" s="140" t="s">
        <v>1369</v>
      </c>
      <c r="F118" s="140" t="s">
        <v>1977</v>
      </c>
      <c r="G118" s="140" t="s">
        <v>94</v>
      </c>
      <c r="H118" s="140" t="s">
        <v>95</v>
      </c>
      <c r="I118" s="140">
        <v>15</v>
      </c>
      <c r="J118" s="140" t="s">
        <v>405</v>
      </c>
      <c r="K118" s="140" t="s">
        <v>1848</v>
      </c>
      <c r="L118" s="142" t="s">
        <v>1177</v>
      </c>
      <c r="M118" s="140">
        <v>680</v>
      </c>
      <c r="N118" s="140">
        <v>96</v>
      </c>
      <c r="Q118" s="140">
        <v>540</v>
      </c>
      <c r="S118" s="140">
        <v>140</v>
      </c>
    </row>
    <row r="119" spans="1:19" x14ac:dyDescent="0.25">
      <c r="A119" s="139">
        <v>97</v>
      </c>
      <c r="B119" s="140" t="s">
        <v>405</v>
      </c>
      <c r="C119" s="140" t="s">
        <v>428</v>
      </c>
      <c r="D119" s="141" t="s">
        <v>429</v>
      </c>
      <c r="E119" s="140" t="s">
        <v>1370</v>
      </c>
      <c r="F119" s="140" t="s">
        <v>1977</v>
      </c>
      <c r="G119" s="140" t="s">
        <v>94</v>
      </c>
      <c r="H119" s="140" t="s">
        <v>95</v>
      </c>
      <c r="I119" s="140">
        <v>22</v>
      </c>
      <c r="J119" s="140" t="s">
        <v>405</v>
      </c>
      <c r="K119" s="140" t="s">
        <v>1850</v>
      </c>
      <c r="L119" s="142" t="s">
        <v>1177</v>
      </c>
      <c r="M119" s="140">
        <v>800</v>
      </c>
      <c r="N119" s="140">
        <v>97</v>
      </c>
      <c r="Q119" s="140">
        <v>660</v>
      </c>
      <c r="S119" s="140">
        <v>140</v>
      </c>
    </row>
    <row r="120" spans="1:19" x14ac:dyDescent="0.25">
      <c r="A120" s="139">
        <v>98</v>
      </c>
      <c r="B120" s="140" t="s">
        <v>405</v>
      </c>
      <c r="C120" s="140" t="s">
        <v>430</v>
      </c>
      <c r="D120" s="141" t="s">
        <v>431</v>
      </c>
      <c r="E120" s="140" t="s">
        <v>1382</v>
      </c>
      <c r="F120" s="140" t="s">
        <v>1977</v>
      </c>
      <c r="G120" s="140" t="s">
        <v>94</v>
      </c>
      <c r="H120" s="140" t="s">
        <v>95</v>
      </c>
      <c r="I120" s="140">
        <v>9</v>
      </c>
      <c r="J120" s="140" t="s">
        <v>405</v>
      </c>
      <c r="K120" s="140" t="s">
        <v>1848</v>
      </c>
      <c r="L120" s="142" t="s">
        <v>1177</v>
      </c>
      <c r="M120" s="140">
        <v>464</v>
      </c>
      <c r="N120" s="140">
        <v>98</v>
      </c>
      <c r="Q120" s="140">
        <v>324</v>
      </c>
      <c r="S120" s="140">
        <v>140</v>
      </c>
    </row>
    <row r="121" spans="1:19" x14ac:dyDescent="0.25">
      <c r="A121" s="139">
        <v>99</v>
      </c>
      <c r="B121" s="140" t="s">
        <v>405</v>
      </c>
      <c r="C121" s="140" t="s">
        <v>405</v>
      </c>
      <c r="D121" s="141" t="s">
        <v>446</v>
      </c>
      <c r="E121" s="140" t="s">
        <v>1383</v>
      </c>
      <c r="F121" s="140" t="s">
        <v>1977</v>
      </c>
      <c r="G121" s="140" t="s">
        <v>94</v>
      </c>
      <c r="H121" s="140" t="s">
        <v>95</v>
      </c>
      <c r="I121" s="140">
        <v>40</v>
      </c>
      <c r="J121" s="140" t="s">
        <v>405</v>
      </c>
      <c r="K121" s="140" t="s">
        <v>1848</v>
      </c>
      <c r="L121" s="142" t="s">
        <v>1177</v>
      </c>
      <c r="M121" s="140">
        <v>1580</v>
      </c>
      <c r="N121" s="140">
        <v>99</v>
      </c>
      <c r="Q121" s="140">
        <v>1440</v>
      </c>
      <c r="S121" s="140">
        <v>140</v>
      </c>
    </row>
    <row r="122" spans="1:19" x14ac:dyDescent="0.25">
      <c r="A122" s="139">
        <v>100</v>
      </c>
      <c r="B122" s="140" t="s">
        <v>405</v>
      </c>
      <c r="C122" s="140" t="s">
        <v>439</v>
      </c>
      <c r="D122" s="141" t="s">
        <v>447</v>
      </c>
      <c r="E122" s="140" t="s">
        <v>1384</v>
      </c>
      <c r="F122" s="140" t="s">
        <v>1977</v>
      </c>
      <c r="G122" s="140" t="s">
        <v>94</v>
      </c>
      <c r="H122" s="140" t="s">
        <v>95</v>
      </c>
      <c r="I122" s="140">
        <v>36</v>
      </c>
      <c r="J122" s="140" t="s">
        <v>405</v>
      </c>
      <c r="K122" s="140" t="s">
        <v>1848</v>
      </c>
      <c r="L122" s="142" t="s">
        <v>1177</v>
      </c>
      <c r="M122" s="140">
        <v>1436</v>
      </c>
      <c r="N122" s="140">
        <v>100</v>
      </c>
      <c r="Q122" s="140">
        <v>1296</v>
      </c>
      <c r="S122" s="140">
        <v>140</v>
      </c>
    </row>
    <row r="123" spans="1:19" x14ac:dyDescent="0.25">
      <c r="A123" s="139">
        <v>101</v>
      </c>
      <c r="B123" s="140" t="s">
        <v>448</v>
      </c>
      <c r="C123" s="140" t="s">
        <v>455</v>
      </c>
      <c r="D123" s="141" t="s">
        <v>456</v>
      </c>
      <c r="E123" s="140" t="s">
        <v>1392</v>
      </c>
      <c r="F123" s="140" t="s">
        <v>1977</v>
      </c>
      <c r="G123" s="140" t="s">
        <v>94</v>
      </c>
      <c r="H123" s="140" t="s">
        <v>95</v>
      </c>
      <c r="I123" s="140">
        <v>26</v>
      </c>
      <c r="J123" s="140" t="s">
        <v>448</v>
      </c>
      <c r="K123" s="140" t="s">
        <v>1848</v>
      </c>
      <c r="L123" s="142" t="s">
        <v>1177</v>
      </c>
      <c r="M123" s="140">
        <v>1076</v>
      </c>
      <c r="N123" s="140">
        <v>101</v>
      </c>
      <c r="Q123" s="140">
        <v>936</v>
      </c>
      <c r="S123" s="140">
        <v>140</v>
      </c>
    </row>
    <row r="124" spans="1:19" x14ac:dyDescent="0.25">
      <c r="A124" s="139">
        <v>102</v>
      </c>
      <c r="B124" s="140" t="s">
        <v>448</v>
      </c>
      <c r="C124" s="140" t="s">
        <v>450</v>
      </c>
      <c r="D124" s="141" t="s">
        <v>457</v>
      </c>
      <c r="E124" s="140" t="s">
        <v>1393</v>
      </c>
      <c r="F124" s="140" t="s">
        <v>1977</v>
      </c>
      <c r="G124" s="140" t="s">
        <v>94</v>
      </c>
      <c r="H124" s="140" t="s">
        <v>95</v>
      </c>
      <c r="I124" s="140">
        <v>5</v>
      </c>
      <c r="J124" s="140" t="s">
        <v>448</v>
      </c>
      <c r="K124" s="140" t="s">
        <v>1848</v>
      </c>
      <c r="L124" s="142" t="s">
        <v>1177</v>
      </c>
      <c r="M124" s="140">
        <v>320</v>
      </c>
      <c r="N124" s="140">
        <v>102</v>
      </c>
      <c r="Q124" s="140">
        <v>180</v>
      </c>
      <c r="S124" s="140">
        <v>140</v>
      </c>
    </row>
    <row r="125" spans="1:19" x14ac:dyDescent="0.25">
      <c r="A125" s="139">
        <v>103</v>
      </c>
      <c r="B125" s="140" t="s">
        <v>448</v>
      </c>
      <c r="C125" s="140" t="s">
        <v>451</v>
      </c>
      <c r="D125" s="141" t="s">
        <v>458</v>
      </c>
      <c r="E125" s="140" t="s">
        <v>1394</v>
      </c>
      <c r="F125" s="140" t="s">
        <v>1977</v>
      </c>
      <c r="G125" s="140" t="s">
        <v>94</v>
      </c>
      <c r="H125" s="140" t="s">
        <v>95</v>
      </c>
      <c r="I125" s="140">
        <v>10</v>
      </c>
      <c r="J125" s="140" t="s">
        <v>448</v>
      </c>
      <c r="K125" s="140" t="s">
        <v>1848</v>
      </c>
      <c r="L125" s="142" t="s">
        <v>1177</v>
      </c>
      <c r="M125" s="140">
        <v>500</v>
      </c>
      <c r="N125" s="140">
        <v>103</v>
      </c>
      <c r="Q125" s="140">
        <v>360</v>
      </c>
      <c r="S125" s="140">
        <v>140</v>
      </c>
    </row>
    <row r="126" spans="1:19" x14ac:dyDescent="0.25">
      <c r="A126" s="139">
        <v>104</v>
      </c>
      <c r="B126" s="140" t="s">
        <v>448</v>
      </c>
      <c r="C126" s="140" t="s">
        <v>453</v>
      </c>
      <c r="D126" s="141" t="s">
        <v>459</v>
      </c>
      <c r="E126" s="140" t="s">
        <v>1395</v>
      </c>
      <c r="F126" s="140" t="s">
        <v>1977</v>
      </c>
      <c r="G126" s="140" t="s">
        <v>94</v>
      </c>
      <c r="H126" s="140" t="s">
        <v>95</v>
      </c>
      <c r="I126" s="140">
        <v>21</v>
      </c>
      <c r="J126" s="140" t="s">
        <v>448</v>
      </c>
      <c r="K126" s="140" t="s">
        <v>1848</v>
      </c>
      <c r="L126" s="142" t="s">
        <v>1177</v>
      </c>
      <c r="M126" s="140">
        <v>896</v>
      </c>
      <c r="N126" s="140">
        <v>104</v>
      </c>
      <c r="Q126" s="140">
        <v>756</v>
      </c>
      <c r="S126" s="140">
        <v>140</v>
      </c>
    </row>
    <row r="127" spans="1:19" x14ac:dyDescent="0.25">
      <c r="A127" s="139">
        <v>105</v>
      </c>
      <c r="B127" s="140" t="s">
        <v>448</v>
      </c>
      <c r="C127" s="140" t="s">
        <v>460</v>
      </c>
      <c r="D127" s="141" t="s">
        <v>461</v>
      </c>
      <c r="E127" s="140" t="s">
        <v>1391</v>
      </c>
      <c r="F127" s="140" t="s">
        <v>1977</v>
      </c>
      <c r="G127" s="140" t="s">
        <v>94</v>
      </c>
      <c r="H127" s="140" t="s">
        <v>95</v>
      </c>
      <c r="I127" s="140">
        <v>52</v>
      </c>
      <c r="J127" s="140" t="s">
        <v>448</v>
      </c>
      <c r="K127" s="140" t="s">
        <v>1850</v>
      </c>
      <c r="L127" s="142" t="s">
        <v>1177</v>
      </c>
      <c r="M127" s="140">
        <v>1700</v>
      </c>
      <c r="N127" s="140">
        <v>105</v>
      </c>
      <c r="Q127" s="140">
        <v>1560</v>
      </c>
      <c r="S127" s="140">
        <v>140</v>
      </c>
    </row>
    <row r="128" spans="1:19" x14ac:dyDescent="0.25">
      <c r="A128" s="139">
        <v>106</v>
      </c>
      <c r="B128" s="140" t="s">
        <v>462</v>
      </c>
      <c r="C128" s="140" t="s">
        <v>488</v>
      </c>
      <c r="D128" s="141" t="s">
        <v>489</v>
      </c>
      <c r="E128" s="140" t="s">
        <v>1433</v>
      </c>
      <c r="F128" s="140" t="s">
        <v>1977</v>
      </c>
      <c r="G128" s="140" t="s">
        <v>94</v>
      </c>
      <c r="H128" s="140" t="s">
        <v>95</v>
      </c>
      <c r="I128" s="140">
        <v>21</v>
      </c>
      <c r="J128" s="140" t="s">
        <v>462</v>
      </c>
      <c r="K128" s="140" t="s">
        <v>1848</v>
      </c>
      <c r="L128" s="142" t="s">
        <v>1177</v>
      </c>
      <c r="M128" s="140">
        <v>896</v>
      </c>
      <c r="N128" s="140">
        <v>106</v>
      </c>
      <c r="Q128" s="140">
        <v>756</v>
      </c>
      <c r="S128" s="140">
        <v>140</v>
      </c>
    </row>
    <row r="129" spans="1:19" x14ac:dyDescent="0.25">
      <c r="A129" s="139">
        <v>107</v>
      </c>
      <c r="B129" s="140" t="s">
        <v>462</v>
      </c>
      <c r="C129" s="140" t="s">
        <v>470</v>
      </c>
      <c r="D129" s="141" t="s">
        <v>471</v>
      </c>
      <c r="E129" s="140" t="s">
        <v>1425</v>
      </c>
      <c r="F129" s="140" t="s">
        <v>1977</v>
      </c>
      <c r="G129" s="140" t="s">
        <v>94</v>
      </c>
      <c r="H129" s="140" t="s">
        <v>95</v>
      </c>
      <c r="I129" s="140">
        <v>12</v>
      </c>
      <c r="J129" s="140" t="s">
        <v>462</v>
      </c>
      <c r="K129" s="140" t="s">
        <v>1849</v>
      </c>
      <c r="L129" s="142" t="s">
        <v>1177</v>
      </c>
      <c r="M129" s="140">
        <v>644</v>
      </c>
      <c r="N129" s="140">
        <v>107</v>
      </c>
      <c r="Q129" s="140">
        <v>504</v>
      </c>
      <c r="S129" s="140">
        <v>140</v>
      </c>
    </row>
    <row r="130" spans="1:19" x14ac:dyDescent="0.25">
      <c r="A130" s="139">
        <v>108</v>
      </c>
      <c r="B130" s="140" t="s">
        <v>462</v>
      </c>
      <c r="C130" s="140" t="s">
        <v>468</v>
      </c>
      <c r="D130" s="141" t="s">
        <v>469</v>
      </c>
      <c r="E130" s="140" t="s">
        <v>1424</v>
      </c>
      <c r="F130" s="140" t="s">
        <v>1977</v>
      </c>
      <c r="G130" s="140" t="s">
        <v>94</v>
      </c>
      <c r="H130" s="140" t="s">
        <v>95</v>
      </c>
      <c r="I130" s="140">
        <v>19</v>
      </c>
      <c r="J130" s="140" t="s">
        <v>462</v>
      </c>
      <c r="K130" s="140" t="s">
        <v>1848</v>
      </c>
      <c r="L130" s="142" t="s">
        <v>1177</v>
      </c>
      <c r="M130" s="140">
        <v>824</v>
      </c>
      <c r="N130" s="140">
        <v>108</v>
      </c>
      <c r="Q130" s="140">
        <v>684</v>
      </c>
      <c r="S130" s="140">
        <v>140</v>
      </c>
    </row>
    <row r="131" spans="1:19" x14ac:dyDescent="0.25">
      <c r="A131" s="139">
        <v>109</v>
      </c>
      <c r="B131" s="140" t="s">
        <v>462</v>
      </c>
      <c r="C131" s="140" t="s">
        <v>253</v>
      </c>
      <c r="D131" s="141" t="s">
        <v>466</v>
      </c>
      <c r="E131" s="140" t="s">
        <v>1423</v>
      </c>
      <c r="F131" s="140" t="s">
        <v>1977</v>
      </c>
      <c r="G131" s="140" t="s">
        <v>94</v>
      </c>
      <c r="H131" s="140" t="s">
        <v>95</v>
      </c>
      <c r="I131" s="140">
        <v>27</v>
      </c>
      <c r="J131" s="140" t="s">
        <v>462</v>
      </c>
      <c r="K131" s="140" t="s">
        <v>1849</v>
      </c>
      <c r="L131" s="142" t="s">
        <v>1178</v>
      </c>
      <c r="M131" s="140">
        <v>1274</v>
      </c>
      <c r="N131" s="140">
        <v>109</v>
      </c>
      <c r="Q131" s="140">
        <v>1134</v>
      </c>
      <c r="S131" s="140">
        <v>140</v>
      </c>
    </row>
    <row r="132" spans="1:19" x14ac:dyDescent="0.25">
      <c r="A132" s="139">
        <v>110</v>
      </c>
      <c r="B132" s="140" t="s">
        <v>462</v>
      </c>
      <c r="C132" s="140" t="s">
        <v>463</v>
      </c>
      <c r="D132" s="141" t="s">
        <v>464</v>
      </c>
      <c r="E132" s="140" t="s">
        <v>1421</v>
      </c>
      <c r="F132" s="140" t="s">
        <v>1977</v>
      </c>
      <c r="G132" s="140" t="s">
        <v>94</v>
      </c>
      <c r="H132" s="140" t="s">
        <v>95</v>
      </c>
      <c r="I132" s="140">
        <v>32</v>
      </c>
      <c r="J132" s="140" t="s">
        <v>462</v>
      </c>
      <c r="K132" s="140" t="s">
        <v>1849</v>
      </c>
      <c r="L132" s="142" t="s">
        <v>1178</v>
      </c>
      <c r="M132" s="140">
        <v>1484</v>
      </c>
      <c r="N132" s="140">
        <v>110</v>
      </c>
      <c r="Q132" s="140">
        <v>1344</v>
      </c>
      <c r="S132" s="140">
        <v>140</v>
      </c>
    </row>
    <row r="133" spans="1:19" x14ac:dyDescent="0.25">
      <c r="A133" s="139">
        <v>111</v>
      </c>
      <c r="B133" s="140" t="s">
        <v>462</v>
      </c>
      <c r="C133" s="140" t="s">
        <v>462</v>
      </c>
      <c r="D133" s="141" t="s">
        <v>487</v>
      </c>
      <c r="E133" s="140" t="s">
        <v>1434</v>
      </c>
      <c r="F133" s="140" t="s">
        <v>1977</v>
      </c>
      <c r="G133" s="140" t="s">
        <v>94</v>
      </c>
      <c r="H133" s="140" t="s">
        <v>95</v>
      </c>
      <c r="I133" s="140">
        <v>56</v>
      </c>
      <c r="J133" s="140" t="s">
        <v>462</v>
      </c>
      <c r="K133" s="140" t="s">
        <v>1849</v>
      </c>
      <c r="L133" s="142" t="s">
        <v>1178</v>
      </c>
      <c r="M133" s="140">
        <v>2492</v>
      </c>
      <c r="N133" s="140">
        <v>111</v>
      </c>
      <c r="Q133" s="140">
        <v>2352</v>
      </c>
      <c r="S133" s="140">
        <v>140</v>
      </c>
    </row>
    <row r="134" spans="1:19" x14ac:dyDescent="0.25">
      <c r="A134" s="139">
        <v>112</v>
      </c>
      <c r="B134" s="140" t="s">
        <v>462</v>
      </c>
      <c r="C134" s="140" t="s">
        <v>462</v>
      </c>
      <c r="D134" s="141" t="s">
        <v>465</v>
      </c>
      <c r="E134" s="140" t="s">
        <v>1422</v>
      </c>
      <c r="F134" s="140" t="s">
        <v>1977</v>
      </c>
      <c r="G134" s="140" t="s">
        <v>94</v>
      </c>
      <c r="H134" s="140" t="s">
        <v>95</v>
      </c>
      <c r="I134" s="140">
        <v>16</v>
      </c>
      <c r="J134" s="140" t="s">
        <v>462</v>
      </c>
      <c r="K134" s="140" t="s">
        <v>1849</v>
      </c>
      <c r="L134" s="142" t="s">
        <v>1178</v>
      </c>
      <c r="M134" s="140">
        <v>812</v>
      </c>
      <c r="N134" s="140">
        <v>112</v>
      </c>
      <c r="Q134" s="140">
        <v>672</v>
      </c>
      <c r="S134" s="140">
        <v>140</v>
      </c>
    </row>
    <row r="135" spans="1:19" x14ac:dyDescent="0.25">
      <c r="A135" s="139">
        <v>113</v>
      </c>
      <c r="B135" s="140" t="s">
        <v>490</v>
      </c>
      <c r="C135" s="140" t="s">
        <v>293</v>
      </c>
      <c r="D135" s="141" t="s">
        <v>294</v>
      </c>
      <c r="E135" s="140" t="s">
        <v>1417</v>
      </c>
      <c r="F135" s="140" t="s">
        <v>1977</v>
      </c>
      <c r="G135" s="140" t="s">
        <v>94</v>
      </c>
      <c r="H135" s="140" t="s">
        <v>95</v>
      </c>
      <c r="I135" s="140">
        <v>38</v>
      </c>
      <c r="J135" s="140" t="s">
        <v>490</v>
      </c>
      <c r="K135" s="140" t="s">
        <v>1850</v>
      </c>
      <c r="L135" s="142" t="s">
        <v>1177</v>
      </c>
      <c r="M135" s="140">
        <v>1280</v>
      </c>
      <c r="N135" s="140">
        <v>113</v>
      </c>
      <c r="Q135" s="140">
        <v>1140</v>
      </c>
      <c r="S135" s="140">
        <v>140</v>
      </c>
    </row>
    <row r="136" spans="1:19" x14ac:dyDescent="0.25">
      <c r="A136" s="139">
        <v>114</v>
      </c>
      <c r="B136" s="140" t="s">
        <v>490</v>
      </c>
      <c r="C136" s="140" t="s">
        <v>1991</v>
      </c>
      <c r="D136" s="141" t="s">
        <v>498</v>
      </c>
      <c r="E136" s="140" t="s">
        <v>1456</v>
      </c>
      <c r="F136" s="140" t="s">
        <v>1977</v>
      </c>
      <c r="G136" s="140" t="s">
        <v>94</v>
      </c>
      <c r="H136" s="140" t="s">
        <v>95</v>
      </c>
      <c r="I136" s="140">
        <v>8</v>
      </c>
      <c r="J136" s="140" t="s">
        <v>490</v>
      </c>
      <c r="K136" s="140" t="s">
        <v>1850</v>
      </c>
      <c r="L136" s="142" t="s">
        <v>1177</v>
      </c>
      <c r="M136" s="140">
        <v>380</v>
      </c>
      <c r="N136" s="140">
        <v>114</v>
      </c>
      <c r="Q136" s="140">
        <v>240</v>
      </c>
      <c r="S136" s="140">
        <v>140</v>
      </c>
    </row>
    <row r="137" spans="1:19" x14ac:dyDescent="0.25">
      <c r="A137" s="139">
        <v>115</v>
      </c>
      <c r="B137" s="140" t="s">
        <v>490</v>
      </c>
      <c r="C137" s="140" t="s">
        <v>499</v>
      </c>
      <c r="D137" s="141" t="s">
        <v>500</v>
      </c>
      <c r="E137" s="140" t="s">
        <v>1442</v>
      </c>
      <c r="F137" s="140" t="s">
        <v>1977</v>
      </c>
      <c r="G137" s="140" t="s">
        <v>94</v>
      </c>
      <c r="H137" s="140" t="s">
        <v>95</v>
      </c>
      <c r="I137" s="140">
        <v>10</v>
      </c>
      <c r="J137" s="140" t="s">
        <v>490</v>
      </c>
      <c r="K137" s="140" t="s">
        <v>1848</v>
      </c>
      <c r="L137" s="142" t="s">
        <v>1177</v>
      </c>
      <c r="M137" s="140">
        <v>500</v>
      </c>
      <c r="N137" s="140">
        <v>115</v>
      </c>
      <c r="Q137" s="140">
        <v>360</v>
      </c>
      <c r="S137" s="140">
        <v>140</v>
      </c>
    </row>
    <row r="138" spans="1:19" x14ac:dyDescent="0.25">
      <c r="A138" s="139">
        <v>116</v>
      </c>
      <c r="B138" s="140" t="s">
        <v>490</v>
      </c>
      <c r="C138" s="140" t="s">
        <v>501</v>
      </c>
      <c r="D138" s="141" t="s">
        <v>502</v>
      </c>
      <c r="E138" s="140" t="s">
        <v>1443</v>
      </c>
      <c r="F138" s="140" t="s">
        <v>1977</v>
      </c>
      <c r="G138" s="140" t="s">
        <v>94</v>
      </c>
      <c r="H138" s="140" t="s">
        <v>95</v>
      </c>
      <c r="I138" s="140">
        <v>11</v>
      </c>
      <c r="J138" s="140" t="s">
        <v>490</v>
      </c>
      <c r="K138" s="140" t="s">
        <v>1848</v>
      </c>
      <c r="L138" s="142" t="s">
        <v>1177</v>
      </c>
      <c r="M138" s="140">
        <v>536</v>
      </c>
      <c r="N138" s="140">
        <v>116</v>
      </c>
      <c r="Q138" s="140">
        <v>396</v>
      </c>
      <c r="S138" s="140">
        <v>140</v>
      </c>
    </row>
    <row r="139" spans="1:19" x14ac:dyDescent="0.25">
      <c r="A139" s="139">
        <v>117</v>
      </c>
      <c r="B139" s="140" t="s">
        <v>490</v>
      </c>
      <c r="C139" s="140" t="s">
        <v>505</v>
      </c>
      <c r="D139" s="141" t="s">
        <v>506</v>
      </c>
      <c r="E139" s="140" t="s">
        <v>1453</v>
      </c>
      <c r="F139" s="140" t="s">
        <v>1977</v>
      </c>
      <c r="G139" s="140" t="s">
        <v>94</v>
      </c>
      <c r="H139" s="140" t="s">
        <v>95</v>
      </c>
      <c r="I139" s="140">
        <v>11</v>
      </c>
      <c r="J139" s="140" t="s">
        <v>490</v>
      </c>
      <c r="K139" s="140" t="s">
        <v>1848</v>
      </c>
      <c r="L139" s="142" t="s">
        <v>1177</v>
      </c>
      <c r="M139" s="140">
        <v>536</v>
      </c>
      <c r="N139" s="140">
        <v>117</v>
      </c>
      <c r="Q139" s="140">
        <v>396</v>
      </c>
      <c r="S139" s="140">
        <v>140</v>
      </c>
    </row>
    <row r="140" spans="1:19" x14ac:dyDescent="0.25">
      <c r="A140" s="139">
        <v>118</v>
      </c>
      <c r="B140" s="140" t="s">
        <v>490</v>
      </c>
      <c r="C140" s="140" t="s">
        <v>1992</v>
      </c>
      <c r="D140" s="141" t="s">
        <v>504</v>
      </c>
      <c r="E140" s="140" t="s">
        <v>1455</v>
      </c>
      <c r="F140" s="140" t="s">
        <v>1977</v>
      </c>
      <c r="G140" s="140" t="s">
        <v>94</v>
      </c>
      <c r="H140" s="140" t="s">
        <v>95</v>
      </c>
      <c r="I140" s="140">
        <v>12</v>
      </c>
      <c r="J140" s="140" t="s">
        <v>490</v>
      </c>
      <c r="K140" s="140" t="s">
        <v>1848</v>
      </c>
      <c r="L140" s="142" t="s">
        <v>1177</v>
      </c>
      <c r="M140" s="140">
        <v>572</v>
      </c>
      <c r="N140" s="140">
        <v>118</v>
      </c>
      <c r="Q140" s="140">
        <v>432</v>
      </c>
      <c r="S140" s="140">
        <v>140</v>
      </c>
    </row>
    <row r="141" spans="1:19" x14ac:dyDescent="0.25">
      <c r="A141" s="139">
        <v>119</v>
      </c>
      <c r="B141" s="140" t="s">
        <v>490</v>
      </c>
      <c r="C141" s="140" t="s">
        <v>509</v>
      </c>
      <c r="D141" s="141" t="s">
        <v>510</v>
      </c>
      <c r="E141" s="140" t="s">
        <v>1441</v>
      </c>
      <c r="F141" s="140" t="s">
        <v>1977</v>
      </c>
      <c r="G141" s="140" t="s">
        <v>94</v>
      </c>
      <c r="H141" s="140" t="s">
        <v>95</v>
      </c>
      <c r="I141" s="140">
        <v>42</v>
      </c>
      <c r="J141" s="140" t="s">
        <v>490</v>
      </c>
      <c r="K141" s="140" t="s">
        <v>1850</v>
      </c>
      <c r="L141" s="142" t="s">
        <v>1177</v>
      </c>
      <c r="M141" s="140">
        <v>1400</v>
      </c>
      <c r="N141" s="140">
        <v>119</v>
      </c>
      <c r="Q141" s="140">
        <v>1260</v>
      </c>
      <c r="S141" s="140">
        <v>140</v>
      </c>
    </row>
    <row r="142" spans="1:19" x14ac:dyDescent="0.25">
      <c r="A142" s="139">
        <v>120</v>
      </c>
      <c r="B142" s="140" t="s">
        <v>490</v>
      </c>
      <c r="C142" s="140" t="s">
        <v>490</v>
      </c>
      <c r="D142" s="141" t="s">
        <v>508</v>
      </c>
      <c r="E142" s="140" t="s">
        <v>1440</v>
      </c>
      <c r="F142" s="140" t="s">
        <v>1977</v>
      </c>
      <c r="G142" s="140" t="s">
        <v>94</v>
      </c>
      <c r="H142" s="140" t="s">
        <v>95</v>
      </c>
      <c r="I142" s="140">
        <v>29</v>
      </c>
      <c r="J142" s="140" t="s">
        <v>490</v>
      </c>
      <c r="K142" s="140" t="s">
        <v>1850</v>
      </c>
      <c r="L142" s="142" t="s">
        <v>1177</v>
      </c>
      <c r="M142" s="140">
        <v>1010</v>
      </c>
      <c r="N142" s="140">
        <v>120</v>
      </c>
      <c r="Q142" s="140">
        <v>870</v>
      </c>
      <c r="S142" s="140">
        <v>140</v>
      </c>
    </row>
    <row r="143" spans="1:19" x14ac:dyDescent="0.25">
      <c r="A143" s="139">
        <v>121</v>
      </c>
      <c r="B143" s="140" t="s">
        <v>511</v>
      </c>
      <c r="C143" s="140" t="s">
        <v>555</v>
      </c>
      <c r="D143" s="141" t="s">
        <v>556</v>
      </c>
      <c r="E143" s="140" t="s">
        <v>1472</v>
      </c>
      <c r="F143" s="140" t="s">
        <v>1977</v>
      </c>
      <c r="G143" s="140" t="s">
        <v>94</v>
      </c>
      <c r="H143" s="140" t="s">
        <v>95</v>
      </c>
      <c r="I143" s="140">
        <v>9</v>
      </c>
      <c r="J143" s="140" t="s">
        <v>511</v>
      </c>
      <c r="K143" s="140" t="s">
        <v>1848</v>
      </c>
      <c r="L143" s="142" t="s">
        <v>1177</v>
      </c>
      <c r="M143" s="140">
        <v>464</v>
      </c>
      <c r="N143" s="140">
        <v>121</v>
      </c>
      <c r="Q143" s="140">
        <v>324</v>
      </c>
      <c r="S143" s="140">
        <v>140</v>
      </c>
    </row>
    <row r="144" spans="1:19" x14ac:dyDescent="0.25">
      <c r="A144" s="139">
        <v>122</v>
      </c>
      <c r="B144" s="140" t="s">
        <v>511</v>
      </c>
      <c r="C144" s="140" t="s">
        <v>512</v>
      </c>
      <c r="D144" s="141" t="s">
        <v>513</v>
      </c>
      <c r="E144" s="140" t="s">
        <v>1473</v>
      </c>
      <c r="F144" s="140" t="s">
        <v>1977</v>
      </c>
      <c r="G144" s="140" t="s">
        <v>94</v>
      </c>
      <c r="H144" s="140" t="s">
        <v>95</v>
      </c>
      <c r="I144" s="140">
        <v>19</v>
      </c>
      <c r="J144" s="140" t="s">
        <v>511</v>
      </c>
      <c r="K144" s="140" t="s">
        <v>1849</v>
      </c>
      <c r="L144" s="142" t="s">
        <v>1177</v>
      </c>
      <c r="M144" s="140">
        <v>938</v>
      </c>
      <c r="N144" s="140">
        <v>122</v>
      </c>
      <c r="Q144" s="140">
        <v>798</v>
      </c>
      <c r="S144" s="140">
        <v>140</v>
      </c>
    </row>
    <row r="145" spans="1:19" x14ac:dyDescent="0.25">
      <c r="A145" s="139">
        <v>123</v>
      </c>
      <c r="B145" s="140" t="s">
        <v>511</v>
      </c>
      <c r="C145" s="140" t="s">
        <v>553</v>
      </c>
      <c r="D145" s="141" t="s">
        <v>554</v>
      </c>
      <c r="E145" s="140" t="s">
        <v>1476</v>
      </c>
      <c r="F145" s="140" t="s">
        <v>1977</v>
      </c>
      <c r="G145" s="140" t="s">
        <v>94</v>
      </c>
      <c r="H145" s="140" t="s">
        <v>95</v>
      </c>
      <c r="I145" s="140">
        <v>41</v>
      </c>
      <c r="J145" s="140" t="s">
        <v>511</v>
      </c>
      <c r="K145" s="140" t="s">
        <v>1850</v>
      </c>
      <c r="L145" s="142" t="s">
        <v>1178</v>
      </c>
      <c r="M145" s="140">
        <v>1370</v>
      </c>
      <c r="N145" s="140">
        <v>123</v>
      </c>
      <c r="Q145" s="140">
        <v>1230</v>
      </c>
      <c r="S145" s="140">
        <v>140</v>
      </c>
    </row>
    <row r="146" spans="1:19" x14ac:dyDescent="0.25">
      <c r="A146" s="139">
        <v>124</v>
      </c>
      <c r="B146" s="140" t="s">
        <v>511</v>
      </c>
      <c r="C146" s="140" t="s">
        <v>511</v>
      </c>
      <c r="D146" s="141" t="s">
        <v>552</v>
      </c>
      <c r="E146" s="140" t="s">
        <v>1475</v>
      </c>
      <c r="F146" s="140" t="s">
        <v>1977</v>
      </c>
      <c r="G146" s="140" t="s">
        <v>94</v>
      </c>
      <c r="H146" s="140" t="s">
        <v>95</v>
      </c>
      <c r="I146" s="140">
        <v>15</v>
      </c>
      <c r="J146" s="140" t="s">
        <v>511</v>
      </c>
      <c r="K146" s="140" t="s">
        <v>1848</v>
      </c>
      <c r="L146" s="142" t="s">
        <v>1177</v>
      </c>
      <c r="M146" s="140">
        <v>680</v>
      </c>
      <c r="N146" s="140">
        <v>124</v>
      </c>
      <c r="Q146" s="140">
        <v>540</v>
      </c>
      <c r="S146" s="140">
        <v>140</v>
      </c>
    </row>
    <row r="147" spans="1:19" x14ac:dyDescent="0.25">
      <c r="A147" s="139">
        <v>125</v>
      </c>
      <c r="B147" s="140" t="s">
        <v>511</v>
      </c>
      <c r="C147" s="140" t="s">
        <v>522</v>
      </c>
      <c r="D147" s="141" t="s">
        <v>549</v>
      </c>
      <c r="E147" s="140" t="s">
        <v>1474</v>
      </c>
      <c r="F147" s="140" t="s">
        <v>1977</v>
      </c>
      <c r="G147" s="140" t="s">
        <v>94</v>
      </c>
      <c r="H147" s="140" t="s">
        <v>95</v>
      </c>
      <c r="I147" s="140">
        <v>17</v>
      </c>
      <c r="J147" s="140" t="s">
        <v>511</v>
      </c>
      <c r="K147" s="140" t="s">
        <v>1848</v>
      </c>
      <c r="L147" s="142" t="s">
        <v>1177</v>
      </c>
      <c r="M147" s="140">
        <v>752</v>
      </c>
      <c r="N147" s="140">
        <v>125</v>
      </c>
      <c r="Q147" s="140">
        <v>612</v>
      </c>
      <c r="S147" s="140">
        <v>140</v>
      </c>
    </row>
    <row r="148" spans="1:19" x14ac:dyDescent="0.25">
      <c r="A148" s="139">
        <v>126</v>
      </c>
      <c r="B148" s="140" t="s">
        <v>511</v>
      </c>
      <c r="C148" s="140" t="s">
        <v>550</v>
      </c>
      <c r="D148" s="141" t="s">
        <v>551</v>
      </c>
      <c r="E148" s="140" t="s">
        <v>1993</v>
      </c>
      <c r="F148" s="140" t="s">
        <v>1977</v>
      </c>
      <c r="G148" s="140" t="s">
        <v>94</v>
      </c>
      <c r="H148" s="140" t="s">
        <v>95</v>
      </c>
      <c r="I148" s="140">
        <v>13</v>
      </c>
      <c r="J148" s="140" t="s">
        <v>511</v>
      </c>
      <c r="K148" s="140" t="s">
        <v>1848</v>
      </c>
      <c r="L148" s="142" t="s">
        <v>1177</v>
      </c>
      <c r="M148" s="140">
        <v>608</v>
      </c>
      <c r="N148" s="140">
        <v>126</v>
      </c>
      <c r="Q148" s="140">
        <v>468</v>
      </c>
      <c r="S148" s="140">
        <v>140</v>
      </c>
    </row>
    <row r="149" spans="1:19" x14ac:dyDescent="0.25">
      <c r="A149" s="139">
        <v>127</v>
      </c>
      <c r="B149" s="140" t="s">
        <v>511</v>
      </c>
      <c r="C149" s="140" t="s">
        <v>539</v>
      </c>
      <c r="D149" s="141" t="s">
        <v>540</v>
      </c>
      <c r="E149" s="140" t="s">
        <v>539</v>
      </c>
      <c r="F149" s="140" t="s">
        <v>1977</v>
      </c>
      <c r="G149" s="140" t="s">
        <v>94</v>
      </c>
      <c r="H149" s="140" t="s">
        <v>95</v>
      </c>
      <c r="I149" s="140">
        <v>13</v>
      </c>
      <c r="J149" s="140" t="s">
        <v>511</v>
      </c>
      <c r="K149" s="140" t="s">
        <v>1848</v>
      </c>
      <c r="L149" s="142" t="s">
        <v>1177</v>
      </c>
      <c r="M149" s="140">
        <v>608</v>
      </c>
      <c r="N149" s="140">
        <v>127</v>
      </c>
      <c r="Q149" s="140">
        <v>468</v>
      </c>
      <c r="S149" s="140">
        <v>140</v>
      </c>
    </row>
    <row r="150" spans="1:19" x14ac:dyDescent="0.25">
      <c r="A150" s="139">
        <v>128</v>
      </c>
      <c r="B150" s="140" t="s">
        <v>511</v>
      </c>
      <c r="C150" s="140" t="s">
        <v>553</v>
      </c>
      <c r="D150" s="141" t="s">
        <v>1994</v>
      </c>
      <c r="E150" s="140" t="s">
        <v>1995</v>
      </c>
      <c r="F150" s="140" t="s">
        <v>1977</v>
      </c>
      <c r="G150" s="140" t="s">
        <v>94</v>
      </c>
      <c r="H150" s="140" t="s">
        <v>95</v>
      </c>
      <c r="I150" s="140">
        <v>31</v>
      </c>
      <c r="J150" s="140" t="s">
        <v>511</v>
      </c>
      <c r="K150" s="140" t="s">
        <v>1849</v>
      </c>
      <c r="L150" s="142" t="s">
        <v>1178</v>
      </c>
      <c r="M150" s="140">
        <v>1442</v>
      </c>
      <c r="N150" s="140">
        <v>128</v>
      </c>
      <c r="Q150" s="140">
        <v>1302</v>
      </c>
      <c r="S150" s="140">
        <v>140</v>
      </c>
    </row>
    <row r="151" spans="1:19" x14ac:dyDescent="0.25">
      <c r="A151" s="139">
        <v>129</v>
      </c>
      <c r="B151" s="140" t="s">
        <v>557</v>
      </c>
      <c r="C151" s="140" t="s">
        <v>582</v>
      </c>
      <c r="D151" s="141" t="s">
        <v>583</v>
      </c>
      <c r="E151" s="140" t="s">
        <v>1485</v>
      </c>
      <c r="F151" s="140" t="s">
        <v>1977</v>
      </c>
      <c r="G151" s="140" t="s">
        <v>94</v>
      </c>
      <c r="H151" s="140" t="s">
        <v>95</v>
      </c>
      <c r="I151" s="140">
        <v>10</v>
      </c>
      <c r="J151" s="140" t="s">
        <v>557</v>
      </c>
      <c r="K151" s="140" t="s">
        <v>1848</v>
      </c>
      <c r="L151" s="142" t="s">
        <v>1177</v>
      </c>
      <c r="M151" s="140">
        <v>500</v>
      </c>
      <c r="N151" s="140">
        <v>129</v>
      </c>
      <c r="Q151" s="140">
        <v>360</v>
      </c>
      <c r="S151" s="140">
        <v>140</v>
      </c>
    </row>
    <row r="152" spans="1:19" x14ac:dyDescent="0.25">
      <c r="A152" s="139">
        <v>130</v>
      </c>
      <c r="B152" s="140" t="s">
        <v>557</v>
      </c>
      <c r="C152" s="140" t="s">
        <v>353</v>
      </c>
      <c r="D152" s="141" t="s">
        <v>574</v>
      </c>
      <c r="E152" s="140" t="s">
        <v>1484</v>
      </c>
      <c r="F152" s="140" t="s">
        <v>1977</v>
      </c>
      <c r="G152" s="140" t="s">
        <v>94</v>
      </c>
      <c r="H152" s="140" t="s">
        <v>95</v>
      </c>
      <c r="I152" s="140">
        <v>22</v>
      </c>
      <c r="J152" s="140" t="s">
        <v>557</v>
      </c>
      <c r="K152" s="140" t="s">
        <v>1848</v>
      </c>
      <c r="L152" s="142" t="s">
        <v>1177</v>
      </c>
      <c r="M152" s="140">
        <v>932</v>
      </c>
      <c r="N152" s="140">
        <v>130</v>
      </c>
      <c r="Q152" s="140">
        <v>792</v>
      </c>
      <c r="S152" s="140">
        <v>140</v>
      </c>
    </row>
    <row r="153" spans="1:19" x14ac:dyDescent="0.25">
      <c r="A153" s="139">
        <v>131</v>
      </c>
      <c r="B153" s="140" t="s">
        <v>557</v>
      </c>
      <c r="C153" s="140" t="s">
        <v>576</v>
      </c>
      <c r="D153" s="141" t="s">
        <v>577</v>
      </c>
      <c r="E153" s="140" t="s">
        <v>1487</v>
      </c>
      <c r="F153" s="140" t="s">
        <v>1977</v>
      </c>
      <c r="G153" s="140" t="s">
        <v>94</v>
      </c>
      <c r="H153" s="140" t="s">
        <v>95</v>
      </c>
      <c r="I153" s="140">
        <v>17</v>
      </c>
      <c r="J153" s="140" t="s">
        <v>557</v>
      </c>
      <c r="K153" s="140" t="s">
        <v>1848</v>
      </c>
      <c r="L153" s="142" t="s">
        <v>1177</v>
      </c>
      <c r="M153" s="140">
        <v>752</v>
      </c>
      <c r="N153" s="140">
        <v>131</v>
      </c>
      <c r="Q153" s="140">
        <v>612</v>
      </c>
      <c r="S153" s="140">
        <v>140</v>
      </c>
    </row>
    <row r="154" spans="1:19" x14ac:dyDescent="0.25">
      <c r="A154" s="139">
        <v>132</v>
      </c>
      <c r="B154" s="140" t="s">
        <v>557</v>
      </c>
      <c r="C154" s="140" t="s">
        <v>374</v>
      </c>
      <c r="D154" s="141" t="s">
        <v>575</v>
      </c>
      <c r="E154" s="140" t="s">
        <v>1486</v>
      </c>
      <c r="F154" s="140" t="s">
        <v>1977</v>
      </c>
      <c r="G154" s="140" t="s">
        <v>94</v>
      </c>
      <c r="H154" s="140" t="s">
        <v>95</v>
      </c>
      <c r="I154" s="140">
        <v>12</v>
      </c>
      <c r="J154" s="140" t="s">
        <v>557</v>
      </c>
      <c r="K154" s="140" t="s">
        <v>1848</v>
      </c>
      <c r="L154" s="142" t="s">
        <v>1177</v>
      </c>
      <c r="M154" s="140">
        <v>572</v>
      </c>
      <c r="N154" s="140">
        <v>132</v>
      </c>
      <c r="Q154" s="140">
        <v>432</v>
      </c>
      <c r="S154" s="140">
        <v>140</v>
      </c>
    </row>
    <row r="155" spans="1:19" x14ac:dyDescent="0.25">
      <c r="A155" s="139">
        <v>133</v>
      </c>
      <c r="B155" s="140" t="s">
        <v>557</v>
      </c>
      <c r="C155" s="140" t="s">
        <v>585</v>
      </c>
      <c r="D155" s="141" t="s">
        <v>586</v>
      </c>
      <c r="E155" s="140" t="s">
        <v>1483</v>
      </c>
      <c r="F155" s="140" t="s">
        <v>1977</v>
      </c>
      <c r="G155" s="140" t="s">
        <v>94</v>
      </c>
      <c r="H155" s="140" t="s">
        <v>95</v>
      </c>
      <c r="I155" s="140">
        <v>29</v>
      </c>
      <c r="J155" s="140" t="s">
        <v>557</v>
      </c>
      <c r="K155" s="140" t="s">
        <v>1850</v>
      </c>
      <c r="L155" s="142" t="s">
        <v>1177</v>
      </c>
      <c r="M155" s="140">
        <v>1010</v>
      </c>
      <c r="N155" s="140">
        <v>133</v>
      </c>
      <c r="Q155" s="140">
        <v>870</v>
      </c>
      <c r="S155" s="140">
        <v>140</v>
      </c>
    </row>
    <row r="156" spans="1:19" x14ac:dyDescent="0.25">
      <c r="A156" s="139">
        <v>134</v>
      </c>
      <c r="B156" s="140" t="s">
        <v>557</v>
      </c>
      <c r="C156" s="140" t="s">
        <v>587</v>
      </c>
      <c r="D156" s="141" t="s">
        <v>588</v>
      </c>
      <c r="E156" s="140" t="s">
        <v>1482</v>
      </c>
      <c r="F156" s="140" t="s">
        <v>1977</v>
      </c>
      <c r="G156" s="140" t="s">
        <v>94</v>
      </c>
      <c r="H156" s="140" t="s">
        <v>95</v>
      </c>
      <c r="I156" s="140">
        <v>20</v>
      </c>
      <c r="J156" s="140" t="s">
        <v>557</v>
      </c>
      <c r="K156" s="140" t="s">
        <v>1850</v>
      </c>
      <c r="L156" s="142" t="s">
        <v>1177</v>
      </c>
      <c r="M156" s="140">
        <v>740</v>
      </c>
      <c r="N156" s="140">
        <v>134</v>
      </c>
      <c r="Q156" s="140">
        <v>600</v>
      </c>
      <c r="S156" s="140">
        <v>140</v>
      </c>
    </row>
    <row r="157" spans="1:19" x14ac:dyDescent="0.25">
      <c r="A157" s="139">
        <v>135</v>
      </c>
      <c r="B157" s="140" t="s">
        <v>557</v>
      </c>
      <c r="C157" s="140" t="s">
        <v>557</v>
      </c>
      <c r="D157" s="141" t="s">
        <v>584</v>
      </c>
      <c r="E157" s="140" t="s">
        <v>1481</v>
      </c>
      <c r="F157" s="140" t="s">
        <v>1977</v>
      </c>
      <c r="G157" s="140" t="s">
        <v>94</v>
      </c>
      <c r="H157" s="140" t="s">
        <v>95</v>
      </c>
      <c r="I157" s="140">
        <v>32</v>
      </c>
      <c r="J157" s="140" t="s">
        <v>557</v>
      </c>
      <c r="K157" s="140" t="s">
        <v>1850</v>
      </c>
      <c r="L157" s="142" t="s">
        <v>1177</v>
      </c>
      <c r="M157" s="140">
        <v>1100</v>
      </c>
      <c r="N157" s="140">
        <v>135</v>
      </c>
      <c r="Q157" s="140">
        <v>960</v>
      </c>
      <c r="S157" s="140">
        <v>140</v>
      </c>
    </row>
    <row r="158" spans="1:19" x14ac:dyDescent="0.25">
      <c r="A158" s="139">
        <v>136</v>
      </c>
      <c r="B158" s="140" t="s">
        <v>557</v>
      </c>
      <c r="C158" s="140" t="s">
        <v>578</v>
      </c>
      <c r="D158" s="141" t="s">
        <v>579</v>
      </c>
      <c r="E158" s="140" t="s">
        <v>578</v>
      </c>
      <c r="F158" s="140" t="s">
        <v>1977</v>
      </c>
      <c r="G158" s="140" t="s">
        <v>94</v>
      </c>
      <c r="H158" s="140" t="s">
        <v>95</v>
      </c>
      <c r="I158" s="140">
        <v>8</v>
      </c>
      <c r="J158" s="140" t="s">
        <v>557</v>
      </c>
      <c r="K158" s="140" t="s">
        <v>1848</v>
      </c>
      <c r="L158" s="142" t="s">
        <v>1177</v>
      </c>
      <c r="M158" s="140">
        <v>428</v>
      </c>
      <c r="N158" s="140">
        <v>136</v>
      </c>
      <c r="Q158" s="140">
        <v>288</v>
      </c>
      <c r="S158" s="140">
        <v>140</v>
      </c>
    </row>
    <row r="159" spans="1:19" x14ac:dyDescent="0.25">
      <c r="A159" s="139">
        <v>137</v>
      </c>
      <c r="B159" s="140" t="s">
        <v>557</v>
      </c>
      <c r="C159" s="140" t="s">
        <v>558</v>
      </c>
      <c r="D159" s="141" t="s">
        <v>1996</v>
      </c>
      <c r="E159" s="140" t="s">
        <v>558</v>
      </c>
      <c r="F159" s="140" t="s">
        <v>1977</v>
      </c>
      <c r="G159" s="140" t="s">
        <v>94</v>
      </c>
      <c r="H159" s="140" t="s">
        <v>95</v>
      </c>
      <c r="I159" s="140">
        <v>6</v>
      </c>
      <c r="J159" s="140" t="s">
        <v>557</v>
      </c>
      <c r="K159" s="140" t="s">
        <v>1849</v>
      </c>
      <c r="L159" s="142" t="s">
        <v>1177</v>
      </c>
      <c r="M159" s="140">
        <v>392</v>
      </c>
      <c r="N159" s="140">
        <v>137</v>
      </c>
      <c r="Q159" s="140">
        <v>252</v>
      </c>
      <c r="S159" s="140">
        <v>140</v>
      </c>
    </row>
    <row r="160" spans="1:19" x14ac:dyDescent="0.25">
      <c r="A160" s="139">
        <v>138</v>
      </c>
      <c r="B160" s="140" t="s">
        <v>589</v>
      </c>
      <c r="C160" s="140" t="s">
        <v>589</v>
      </c>
      <c r="D160" s="141" t="s">
        <v>778</v>
      </c>
      <c r="E160" s="140" t="s">
        <v>1570</v>
      </c>
      <c r="F160" s="140" t="s">
        <v>1977</v>
      </c>
      <c r="G160" s="140" t="s">
        <v>94</v>
      </c>
      <c r="H160" s="140" t="s">
        <v>95</v>
      </c>
      <c r="I160" s="140">
        <v>61</v>
      </c>
      <c r="J160" s="140" t="s">
        <v>589</v>
      </c>
      <c r="K160" s="140" t="s">
        <v>1178</v>
      </c>
      <c r="L160" s="142" t="s">
        <v>1178</v>
      </c>
      <c r="M160" s="140">
        <v>1091.5999999999999</v>
      </c>
      <c r="N160" s="140">
        <v>138</v>
      </c>
      <c r="Q160" s="140">
        <v>951.59999999999991</v>
      </c>
      <c r="S160" s="140">
        <v>140</v>
      </c>
    </row>
    <row r="161" spans="1:19" x14ac:dyDescent="0.25">
      <c r="A161" s="139">
        <v>139</v>
      </c>
      <c r="B161" s="140" t="s">
        <v>589</v>
      </c>
      <c r="C161" s="140" t="s">
        <v>589</v>
      </c>
      <c r="D161" s="141" t="s">
        <v>779</v>
      </c>
      <c r="E161" s="140" t="s">
        <v>1571</v>
      </c>
      <c r="F161" s="140" t="s">
        <v>1977</v>
      </c>
      <c r="G161" s="140" t="s">
        <v>94</v>
      </c>
      <c r="H161" s="140" t="s">
        <v>95</v>
      </c>
      <c r="I161" s="140">
        <v>136</v>
      </c>
      <c r="J161" s="140" t="s">
        <v>589</v>
      </c>
      <c r="K161" s="140" t="s">
        <v>1178</v>
      </c>
      <c r="L161" s="142" t="s">
        <v>1178</v>
      </c>
      <c r="M161" s="140">
        <v>2261.6000000000004</v>
      </c>
      <c r="N161" s="140">
        <v>139</v>
      </c>
      <c r="Q161" s="140">
        <v>2121.6000000000004</v>
      </c>
      <c r="S161" s="140">
        <v>140</v>
      </c>
    </row>
    <row r="162" spans="1:19" x14ac:dyDescent="0.25">
      <c r="A162" s="139">
        <v>140</v>
      </c>
      <c r="B162" s="140" t="s">
        <v>589</v>
      </c>
      <c r="C162" s="140" t="s">
        <v>1997</v>
      </c>
      <c r="D162" s="141" t="s">
        <v>780</v>
      </c>
      <c r="E162" s="140" t="s">
        <v>1574</v>
      </c>
      <c r="F162" s="140" t="s">
        <v>1977</v>
      </c>
      <c r="G162" s="140" t="s">
        <v>94</v>
      </c>
      <c r="H162" s="140" t="s">
        <v>95</v>
      </c>
      <c r="I162" s="140">
        <v>29</v>
      </c>
      <c r="J162" s="140" t="s">
        <v>589</v>
      </c>
      <c r="K162" s="140" t="s">
        <v>1849</v>
      </c>
      <c r="L162" s="142" t="s">
        <v>1177</v>
      </c>
      <c r="M162" s="140">
        <v>1358</v>
      </c>
      <c r="N162" s="140">
        <v>140</v>
      </c>
      <c r="Q162" s="140">
        <v>1218</v>
      </c>
      <c r="S162" s="140">
        <v>140</v>
      </c>
    </row>
    <row r="163" spans="1:19" x14ac:dyDescent="0.25">
      <c r="A163" s="139">
        <v>141</v>
      </c>
      <c r="B163" s="140" t="s">
        <v>589</v>
      </c>
      <c r="C163" s="140" t="s">
        <v>630</v>
      </c>
      <c r="D163" s="141" t="s">
        <v>603</v>
      </c>
      <c r="E163" s="140" t="s">
        <v>1998</v>
      </c>
      <c r="F163" s="140" t="s">
        <v>1977</v>
      </c>
      <c r="G163" s="140" t="s">
        <v>94</v>
      </c>
      <c r="H163" s="140" t="s">
        <v>95</v>
      </c>
      <c r="I163" s="140">
        <v>96</v>
      </c>
      <c r="J163" s="140" t="s">
        <v>589</v>
      </c>
      <c r="K163" s="140" t="s">
        <v>1178</v>
      </c>
      <c r="L163" s="142" t="s">
        <v>1178</v>
      </c>
      <c r="M163" s="140">
        <v>1637.6000000000001</v>
      </c>
      <c r="N163" s="140">
        <v>141</v>
      </c>
      <c r="Q163" s="140">
        <v>1497.6000000000001</v>
      </c>
      <c r="S163" s="140">
        <v>140</v>
      </c>
    </row>
    <row r="164" spans="1:19" x14ac:dyDescent="0.25">
      <c r="A164" s="139">
        <v>142</v>
      </c>
      <c r="B164" s="140" t="s">
        <v>589</v>
      </c>
      <c r="C164" s="140" t="s">
        <v>604</v>
      </c>
      <c r="D164" s="141" t="s">
        <v>605</v>
      </c>
      <c r="E164" s="140" t="s">
        <v>1572</v>
      </c>
      <c r="F164" s="140" t="s">
        <v>1977</v>
      </c>
      <c r="G164" s="140" t="s">
        <v>94</v>
      </c>
      <c r="H164" s="140" t="s">
        <v>95</v>
      </c>
      <c r="I164" s="140">
        <v>37</v>
      </c>
      <c r="J164" s="140" t="s">
        <v>589</v>
      </c>
      <c r="K164" s="140" t="s">
        <v>1178</v>
      </c>
      <c r="L164" s="142" t="s">
        <v>1178</v>
      </c>
      <c r="M164" s="140">
        <v>717.2</v>
      </c>
      <c r="N164" s="140">
        <v>142</v>
      </c>
      <c r="Q164" s="140">
        <v>577.20000000000005</v>
      </c>
      <c r="S164" s="140">
        <v>140</v>
      </c>
    </row>
    <row r="165" spans="1:19" x14ac:dyDescent="0.25">
      <c r="A165" s="139">
        <v>143</v>
      </c>
      <c r="B165" s="140" t="s">
        <v>589</v>
      </c>
      <c r="C165" s="140" t="s">
        <v>589</v>
      </c>
      <c r="D165" s="141" t="s">
        <v>601</v>
      </c>
      <c r="E165" s="140" t="s">
        <v>1569</v>
      </c>
      <c r="F165" s="140" t="s">
        <v>1977</v>
      </c>
      <c r="G165" s="140" t="s">
        <v>94</v>
      </c>
      <c r="H165" s="140" t="s">
        <v>95</v>
      </c>
      <c r="I165" s="140">
        <v>25</v>
      </c>
      <c r="J165" s="140" t="s">
        <v>589</v>
      </c>
      <c r="K165" s="140" t="s">
        <v>1178</v>
      </c>
      <c r="L165" s="142" t="s">
        <v>1178</v>
      </c>
      <c r="M165" s="140">
        <v>530</v>
      </c>
      <c r="N165" s="140">
        <v>143</v>
      </c>
      <c r="Q165" s="140">
        <v>390</v>
      </c>
      <c r="S165" s="140">
        <v>140</v>
      </c>
    </row>
    <row r="166" spans="1:19" x14ac:dyDescent="0.25">
      <c r="A166" s="139">
        <v>144</v>
      </c>
      <c r="B166" s="140" t="s">
        <v>589</v>
      </c>
      <c r="C166" s="140" t="s">
        <v>599</v>
      </c>
      <c r="D166" s="141" t="s">
        <v>600</v>
      </c>
      <c r="E166" s="140" t="s">
        <v>1568</v>
      </c>
      <c r="F166" s="140" t="s">
        <v>1977</v>
      </c>
      <c r="G166" s="140" t="s">
        <v>94</v>
      </c>
      <c r="H166" s="140" t="s">
        <v>95</v>
      </c>
      <c r="I166" s="140">
        <v>41</v>
      </c>
      <c r="J166" s="140" t="s">
        <v>589</v>
      </c>
      <c r="K166" s="140" t="s">
        <v>1178</v>
      </c>
      <c r="L166" s="142" t="s">
        <v>1178</v>
      </c>
      <c r="M166" s="140">
        <v>779.6</v>
      </c>
      <c r="N166" s="140">
        <v>144</v>
      </c>
      <c r="Q166" s="140">
        <v>639.6</v>
      </c>
      <c r="S166" s="140">
        <v>140</v>
      </c>
    </row>
    <row r="167" spans="1:19" x14ac:dyDescent="0.25">
      <c r="A167" s="139">
        <v>145</v>
      </c>
      <c r="B167" s="140" t="s">
        <v>589</v>
      </c>
      <c r="C167" s="140" t="s">
        <v>597</v>
      </c>
      <c r="D167" s="141" t="s">
        <v>598</v>
      </c>
      <c r="E167" s="140" t="s">
        <v>1567</v>
      </c>
      <c r="F167" s="140" t="s">
        <v>1977</v>
      </c>
      <c r="G167" s="140" t="s">
        <v>94</v>
      </c>
      <c r="H167" s="140" t="s">
        <v>95</v>
      </c>
      <c r="I167" s="140">
        <v>22</v>
      </c>
      <c r="J167" s="140" t="s">
        <v>589</v>
      </c>
      <c r="K167" s="140" t="s">
        <v>1849</v>
      </c>
      <c r="L167" s="142" t="s">
        <v>1177</v>
      </c>
      <c r="M167" s="140">
        <v>1064</v>
      </c>
      <c r="N167" s="140">
        <v>145</v>
      </c>
      <c r="Q167" s="140">
        <v>924</v>
      </c>
      <c r="S167" s="140">
        <v>140</v>
      </c>
    </row>
    <row r="168" spans="1:19" x14ac:dyDescent="0.25">
      <c r="A168" s="139">
        <v>146</v>
      </c>
      <c r="B168" s="140" t="s">
        <v>589</v>
      </c>
      <c r="C168" s="140" t="s">
        <v>614</v>
      </c>
      <c r="D168" s="141" t="s">
        <v>737</v>
      </c>
      <c r="E168" s="140" t="s">
        <v>1590</v>
      </c>
      <c r="F168" s="140" t="s">
        <v>1977</v>
      </c>
      <c r="G168" s="140" t="s">
        <v>94</v>
      </c>
      <c r="H168" s="140" t="s">
        <v>95</v>
      </c>
      <c r="I168" s="140">
        <v>217</v>
      </c>
      <c r="J168" s="140" t="s">
        <v>589</v>
      </c>
      <c r="K168" s="140" t="s">
        <v>1178</v>
      </c>
      <c r="L168" s="142" t="s">
        <v>1178</v>
      </c>
      <c r="M168" s="140">
        <v>3525.2000000000003</v>
      </c>
      <c r="N168" s="140">
        <v>146</v>
      </c>
      <c r="Q168" s="140">
        <v>3385.2000000000003</v>
      </c>
      <c r="S168" s="140">
        <v>140</v>
      </c>
    </row>
    <row r="169" spans="1:19" x14ac:dyDescent="0.25">
      <c r="A169" s="139">
        <v>147</v>
      </c>
      <c r="B169" s="140" t="s">
        <v>589</v>
      </c>
      <c r="C169" s="140" t="s">
        <v>706</v>
      </c>
      <c r="D169" s="141" t="s">
        <v>738</v>
      </c>
      <c r="E169" s="140" t="s">
        <v>1591</v>
      </c>
      <c r="F169" s="140" t="s">
        <v>1977</v>
      </c>
      <c r="G169" s="140" t="s">
        <v>94</v>
      </c>
      <c r="H169" s="140" t="s">
        <v>95</v>
      </c>
      <c r="I169" s="140">
        <v>287</v>
      </c>
      <c r="J169" s="140" t="s">
        <v>589</v>
      </c>
      <c r="K169" s="140" t="s">
        <v>1178</v>
      </c>
      <c r="L169" s="142" t="s">
        <v>1178</v>
      </c>
      <c r="M169" s="140">
        <v>4607.2000000000007</v>
      </c>
      <c r="N169" s="140">
        <v>147</v>
      </c>
      <c r="Q169" s="140">
        <v>4477.2000000000007</v>
      </c>
      <c r="S169" s="140">
        <v>130</v>
      </c>
    </row>
    <row r="170" spans="1:19" x14ac:dyDescent="0.25">
      <c r="A170" s="139">
        <v>148</v>
      </c>
      <c r="B170" s="140" t="s">
        <v>589</v>
      </c>
      <c r="C170" s="140" t="s">
        <v>589</v>
      </c>
      <c r="D170" s="141" t="s">
        <v>734</v>
      </c>
      <c r="E170" s="140" t="s">
        <v>1575</v>
      </c>
      <c r="F170" s="140" t="s">
        <v>1977</v>
      </c>
      <c r="G170" s="140" t="s">
        <v>94</v>
      </c>
      <c r="H170" s="140" t="s">
        <v>95</v>
      </c>
      <c r="I170" s="140">
        <v>231</v>
      </c>
      <c r="J170" s="140" t="s">
        <v>589</v>
      </c>
      <c r="K170" s="140" t="s">
        <v>1178</v>
      </c>
      <c r="L170" s="142" t="s">
        <v>1178</v>
      </c>
      <c r="M170" s="140">
        <v>3743.6000000000004</v>
      </c>
      <c r="N170" s="140">
        <v>148</v>
      </c>
      <c r="Q170" s="140">
        <v>3603.6000000000004</v>
      </c>
      <c r="S170" s="140">
        <v>140</v>
      </c>
    </row>
    <row r="171" spans="1:19" x14ac:dyDescent="0.25">
      <c r="A171" s="139">
        <v>149</v>
      </c>
      <c r="B171" s="140" t="s">
        <v>589</v>
      </c>
      <c r="C171" s="140" t="s">
        <v>1530</v>
      </c>
      <c r="D171" s="141" t="s">
        <v>735</v>
      </c>
      <c r="E171" s="140" t="s">
        <v>1576</v>
      </c>
      <c r="F171" s="140" t="s">
        <v>1977</v>
      </c>
      <c r="G171" s="140" t="s">
        <v>94</v>
      </c>
      <c r="H171" s="140" t="s">
        <v>95</v>
      </c>
      <c r="I171" s="140">
        <v>146</v>
      </c>
      <c r="J171" s="140" t="s">
        <v>589</v>
      </c>
      <c r="K171" s="140" t="s">
        <v>1178</v>
      </c>
      <c r="L171" s="142" t="s">
        <v>1178</v>
      </c>
      <c r="M171" s="140">
        <v>2417.6000000000004</v>
      </c>
      <c r="N171" s="140">
        <v>149</v>
      </c>
      <c r="Q171" s="140">
        <v>2277.6000000000004</v>
      </c>
      <c r="S171" s="140">
        <v>140</v>
      </c>
    </row>
    <row r="172" spans="1:19" x14ac:dyDescent="0.25">
      <c r="A172" s="139">
        <v>150</v>
      </c>
      <c r="B172" s="140" t="s">
        <v>589</v>
      </c>
      <c r="C172" s="140" t="s">
        <v>635</v>
      </c>
      <c r="D172" s="141" t="s">
        <v>736</v>
      </c>
      <c r="E172" s="140" t="s">
        <v>1577</v>
      </c>
      <c r="F172" s="140" t="s">
        <v>1977</v>
      </c>
      <c r="G172" s="140" t="s">
        <v>94</v>
      </c>
      <c r="H172" s="140" t="s">
        <v>95</v>
      </c>
      <c r="I172" s="140">
        <v>125</v>
      </c>
      <c r="J172" s="140" t="s">
        <v>589</v>
      </c>
      <c r="K172" s="140" t="s">
        <v>1178</v>
      </c>
      <c r="L172" s="142" t="s">
        <v>1178</v>
      </c>
      <c r="M172" s="140">
        <v>2090</v>
      </c>
      <c r="N172" s="140">
        <v>150</v>
      </c>
      <c r="Q172" s="140">
        <v>1950</v>
      </c>
      <c r="S172" s="140">
        <v>140</v>
      </c>
    </row>
    <row r="173" spans="1:19" x14ac:dyDescent="0.25">
      <c r="A173" s="139">
        <v>151</v>
      </c>
      <c r="B173" s="140" t="s">
        <v>589</v>
      </c>
      <c r="C173" s="140" t="s">
        <v>741</v>
      </c>
      <c r="D173" s="141" t="s">
        <v>742</v>
      </c>
      <c r="E173" s="140" t="s">
        <v>1246</v>
      </c>
      <c r="F173" s="140" t="s">
        <v>1977</v>
      </c>
      <c r="G173" s="140" t="s">
        <v>94</v>
      </c>
      <c r="H173" s="140" t="s">
        <v>95</v>
      </c>
      <c r="I173" s="140">
        <v>94</v>
      </c>
      <c r="J173" s="140" t="s">
        <v>589</v>
      </c>
      <c r="K173" s="140" t="s">
        <v>1178</v>
      </c>
      <c r="L173" s="142" t="s">
        <v>1178</v>
      </c>
      <c r="M173" s="140">
        <v>1606.4</v>
      </c>
      <c r="N173" s="140">
        <v>151</v>
      </c>
      <c r="Q173" s="140">
        <v>1466.4</v>
      </c>
      <c r="S173" s="140">
        <v>140</v>
      </c>
    </row>
    <row r="174" spans="1:19" x14ac:dyDescent="0.25">
      <c r="A174" s="139">
        <v>152</v>
      </c>
      <c r="B174" s="140" t="s">
        <v>589</v>
      </c>
      <c r="C174" s="140" t="s">
        <v>1833</v>
      </c>
      <c r="D174" s="141" t="s">
        <v>740</v>
      </c>
      <c r="E174" s="140" t="s">
        <v>1243</v>
      </c>
      <c r="F174" s="140" t="s">
        <v>1977</v>
      </c>
      <c r="G174" s="140" t="s">
        <v>94</v>
      </c>
      <c r="H174" s="140" t="s">
        <v>95</v>
      </c>
      <c r="I174" s="140">
        <v>176</v>
      </c>
      <c r="J174" s="140" t="s">
        <v>589</v>
      </c>
      <c r="K174" s="140" t="s">
        <v>1178</v>
      </c>
      <c r="L174" s="142" t="s">
        <v>1178</v>
      </c>
      <c r="M174" s="140">
        <v>2885.6000000000004</v>
      </c>
      <c r="N174" s="140">
        <v>152</v>
      </c>
      <c r="Q174" s="140">
        <v>2745.6000000000004</v>
      </c>
      <c r="S174" s="140">
        <v>140</v>
      </c>
    </row>
    <row r="175" spans="1:19" x14ac:dyDescent="0.25">
      <c r="A175" s="139">
        <v>153</v>
      </c>
      <c r="B175" s="140" t="s">
        <v>589</v>
      </c>
      <c r="C175" s="140" t="s">
        <v>607</v>
      </c>
      <c r="D175" s="141" t="s">
        <v>608</v>
      </c>
      <c r="E175" s="140" t="s">
        <v>1573</v>
      </c>
      <c r="F175" s="140" t="s">
        <v>1977</v>
      </c>
      <c r="G175" s="140" t="s">
        <v>94</v>
      </c>
      <c r="H175" s="140" t="s">
        <v>95</v>
      </c>
      <c r="I175" s="140">
        <v>16</v>
      </c>
      <c r="J175" s="140" t="s">
        <v>589</v>
      </c>
      <c r="K175" s="140" t="s">
        <v>1178</v>
      </c>
      <c r="L175" s="142" t="s">
        <v>1178</v>
      </c>
      <c r="M175" s="140">
        <v>389.6</v>
      </c>
      <c r="N175" s="140">
        <v>153</v>
      </c>
      <c r="Q175" s="140">
        <v>249.60000000000002</v>
      </c>
      <c r="S175" s="140">
        <v>140</v>
      </c>
    </row>
    <row r="176" spans="1:19" x14ac:dyDescent="0.25">
      <c r="A176" s="139">
        <v>154</v>
      </c>
      <c r="B176" s="140" t="s">
        <v>589</v>
      </c>
      <c r="C176" s="140" t="s">
        <v>750</v>
      </c>
      <c r="D176" s="141" t="s">
        <v>751</v>
      </c>
      <c r="E176" s="140" t="s">
        <v>1250</v>
      </c>
      <c r="F176" s="140" t="s">
        <v>1977</v>
      </c>
      <c r="G176" s="140" t="s">
        <v>94</v>
      </c>
      <c r="H176" s="140" t="s">
        <v>95</v>
      </c>
      <c r="I176" s="140">
        <v>99</v>
      </c>
      <c r="J176" s="140" t="s">
        <v>589</v>
      </c>
      <c r="K176" s="140" t="s">
        <v>1178</v>
      </c>
      <c r="L176" s="142" t="s">
        <v>1178</v>
      </c>
      <c r="M176" s="140">
        <v>1684.4</v>
      </c>
      <c r="N176" s="140">
        <v>154</v>
      </c>
      <c r="Q176" s="140">
        <v>1544.4</v>
      </c>
      <c r="S176" s="140">
        <v>140</v>
      </c>
    </row>
    <row r="177" spans="1:19" x14ac:dyDescent="0.25">
      <c r="A177" s="139">
        <v>155</v>
      </c>
      <c r="B177" s="140" t="s">
        <v>589</v>
      </c>
      <c r="C177" s="140" t="s">
        <v>350</v>
      </c>
      <c r="D177" s="141" t="s">
        <v>749</v>
      </c>
      <c r="E177" s="140" t="s">
        <v>1249</v>
      </c>
      <c r="F177" s="140" t="s">
        <v>1977</v>
      </c>
      <c r="G177" s="140" t="s">
        <v>94</v>
      </c>
      <c r="H177" s="140" t="s">
        <v>95</v>
      </c>
      <c r="I177" s="140">
        <v>10</v>
      </c>
      <c r="J177" s="140" t="s">
        <v>589</v>
      </c>
      <c r="K177" s="140" t="s">
        <v>1850</v>
      </c>
      <c r="L177" s="142" t="s">
        <v>1177</v>
      </c>
      <c r="M177" s="140">
        <v>440</v>
      </c>
      <c r="N177" s="140">
        <v>155</v>
      </c>
      <c r="Q177" s="140">
        <v>300</v>
      </c>
      <c r="S177" s="140">
        <v>140</v>
      </c>
    </row>
    <row r="178" spans="1:19" x14ac:dyDescent="0.25">
      <c r="A178" s="139">
        <v>156</v>
      </c>
      <c r="B178" s="140" t="s">
        <v>589</v>
      </c>
      <c r="C178" s="140" t="s">
        <v>747</v>
      </c>
      <c r="D178" s="141" t="s">
        <v>748</v>
      </c>
      <c r="E178" s="140" t="s">
        <v>1245</v>
      </c>
      <c r="F178" s="140" t="s">
        <v>1977</v>
      </c>
      <c r="G178" s="140" t="s">
        <v>94</v>
      </c>
      <c r="H178" s="140" t="s">
        <v>95</v>
      </c>
      <c r="I178" s="140">
        <v>155</v>
      </c>
      <c r="J178" s="140" t="s">
        <v>589</v>
      </c>
      <c r="K178" s="140" t="s">
        <v>1178</v>
      </c>
      <c r="L178" s="142" t="s">
        <v>1178</v>
      </c>
      <c r="M178" s="140">
        <v>2558</v>
      </c>
      <c r="N178" s="140">
        <v>156</v>
      </c>
      <c r="Q178" s="140">
        <v>2418</v>
      </c>
      <c r="S178" s="140">
        <v>140</v>
      </c>
    </row>
    <row r="179" spans="1:19" x14ac:dyDescent="0.25">
      <c r="A179" s="139">
        <v>157</v>
      </c>
      <c r="B179" s="140" t="s">
        <v>589</v>
      </c>
      <c r="C179" s="140" t="s">
        <v>595</v>
      </c>
      <c r="D179" s="141" t="s">
        <v>745</v>
      </c>
      <c r="E179" s="140" t="s">
        <v>1251</v>
      </c>
      <c r="F179" s="140" t="s">
        <v>1977</v>
      </c>
      <c r="G179" s="140" t="s">
        <v>94</v>
      </c>
      <c r="H179" s="140" t="s">
        <v>95</v>
      </c>
      <c r="I179" s="140">
        <v>10</v>
      </c>
      <c r="J179" s="140" t="s">
        <v>589</v>
      </c>
      <c r="K179" s="140" t="s">
        <v>1850</v>
      </c>
      <c r="L179" s="142" t="s">
        <v>1177</v>
      </c>
      <c r="M179" s="140">
        <v>440</v>
      </c>
      <c r="N179" s="140">
        <v>157</v>
      </c>
      <c r="Q179" s="140">
        <v>300</v>
      </c>
      <c r="S179" s="140">
        <v>140</v>
      </c>
    </row>
    <row r="180" spans="1:19" x14ac:dyDescent="0.25">
      <c r="A180" s="139">
        <v>158</v>
      </c>
      <c r="B180" s="140" t="s">
        <v>589</v>
      </c>
      <c r="C180" s="140" t="s">
        <v>672</v>
      </c>
      <c r="D180" s="141" t="s">
        <v>746</v>
      </c>
      <c r="E180" s="140" t="s">
        <v>1244</v>
      </c>
      <c r="F180" s="140" t="s">
        <v>1977</v>
      </c>
      <c r="G180" s="140" t="s">
        <v>94</v>
      </c>
      <c r="H180" s="140" t="s">
        <v>95</v>
      </c>
      <c r="I180" s="140">
        <v>19</v>
      </c>
      <c r="J180" s="140" t="s">
        <v>589</v>
      </c>
      <c r="K180" s="140" t="s">
        <v>1178</v>
      </c>
      <c r="L180" s="142" t="s">
        <v>1178</v>
      </c>
      <c r="M180" s="140">
        <v>436.4</v>
      </c>
      <c r="N180" s="140">
        <v>158</v>
      </c>
      <c r="Q180" s="140">
        <v>296.39999999999998</v>
      </c>
      <c r="S180" s="140">
        <v>140</v>
      </c>
    </row>
    <row r="181" spans="1:19" x14ac:dyDescent="0.25">
      <c r="A181" s="139">
        <v>159</v>
      </c>
      <c r="B181" s="140" t="s">
        <v>589</v>
      </c>
      <c r="C181" s="140" t="s">
        <v>672</v>
      </c>
      <c r="D181" s="141" t="s">
        <v>753</v>
      </c>
      <c r="E181" s="140" t="s">
        <v>1253</v>
      </c>
      <c r="F181" s="140" t="s">
        <v>1977</v>
      </c>
      <c r="G181" s="140" t="s">
        <v>94</v>
      </c>
      <c r="H181" s="140" t="s">
        <v>95</v>
      </c>
      <c r="I181" s="140">
        <v>255</v>
      </c>
      <c r="J181" s="140" t="s">
        <v>589</v>
      </c>
      <c r="K181" s="140" t="s">
        <v>1178</v>
      </c>
      <c r="L181" s="142" t="s">
        <v>1178</v>
      </c>
      <c r="M181" s="140">
        <v>4118</v>
      </c>
      <c r="N181" s="140">
        <v>159</v>
      </c>
      <c r="Q181" s="140">
        <v>3978</v>
      </c>
      <c r="S181" s="140">
        <v>140</v>
      </c>
    </row>
    <row r="182" spans="1:19" x14ac:dyDescent="0.25">
      <c r="A182" s="139">
        <v>160</v>
      </c>
      <c r="B182" s="140" t="s">
        <v>589</v>
      </c>
      <c r="C182" s="140" t="s">
        <v>674</v>
      </c>
      <c r="D182" s="141" t="s">
        <v>743</v>
      </c>
      <c r="E182" s="140" t="s">
        <v>1247</v>
      </c>
      <c r="F182" s="140" t="s">
        <v>1977</v>
      </c>
      <c r="G182" s="140" t="s">
        <v>94</v>
      </c>
      <c r="H182" s="140" t="s">
        <v>95</v>
      </c>
      <c r="I182" s="140">
        <v>67</v>
      </c>
      <c r="J182" s="140" t="s">
        <v>589</v>
      </c>
      <c r="K182" s="140" t="s">
        <v>1850</v>
      </c>
      <c r="L182" s="142" t="s">
        <v>1177</v>
      </c>
      <c r="M182" s="140">
        <v>2150</v>
      </c>
      <c r="N182" s="140">
        <v>160</v>
      </c>
      <c r="Q182" s="140">
        <v>2010</v>
      </c>
      <c r="S182" s="140">
        <v>140</v>
      </c>
    </row>
    <row r="183" spans="1:19" x14ac:dyDescent="0.25">
      <c r="A183" s="139">
        <v>161</v>
      </c>
      <c r="B183" s="140" t="s">
        <v>589</v>
      </c>
      <c r="C183" s="140" t="s">
        <v>612</v>
      </c>
      <c r="D183" s="141" t="s">
        <v>752</v>
      </c>
      <c r="E183" s="140" t="s">
        <v>1252</v>
      </c>
      <c r="F183" s="140" t="s">
        <v>1977</v>
      </c>
      <c r="G183" s="140" t="s">
        <v>94</v>
      </c>
      <c r="H183" s="140" t="s">
        <v>95</v>
      </c>
      <c r="I183" s="140">
        <v>151</v>
      </c>
      <c r="J183" s="140" t="s">
        <v>589</v>
      </c>
      <c r="K183" s="140" t="s">
        <v>1178</v>
      </c>
      <c r="L183" s="142" t="s">
        <v>1178</v>
      </c>
      <c r="M183" s="140">
        <v>2495.6000000000004</v>
      </c>
      <c r="N183" s="140">
        <v>161</v>
      </c>
      <c r="Q183" s="140">
        <v>2355.6000000000004</v>
      </c>
      <c r="S183" s="140">
        <v>140</v>
      </c>
    </row>
    <row r="184" spans="1:19" x14ac:dyDescent="0.25">
      <c r="A184" s="139">
        <v>162</v>
      </c>
      <c r="B184" s="140" t="s">
        <v>589</v>
      </c>
      <c r="C184" s="140" t="s">
        <v>635</v>
      </c>
      <c r="D184" s="141" t="s">
        <v>760</v>
      </c>
      <c r="E184" s="140" t="s">
        <v>1276</v>
      </c>
      <c r="F184" s="140" t="s">
        <v>1977</v>
      </c>
      <c r="G184" s="140" t="s">
        <v>94</v>
      </c>
      <c r="H184" s="140" t="s">
        <v>95</v>
      </c>
      <c r="I184" s="140">
        <v>84</v>
      </c>
      <c r="J184" s="140" t="s">
        <v>589</v>
      </c>
      <c r="K184" s="140" t="s">
        <v>1178</v>
      </c>
      <c r="L184" s="142" t="s">
        <v>1178</v>
      </c>
      <c r="M184" s="140">
        <v>1450.4</v>
      </c>
      <c r="N184" s="140">
        <v>162</v>
      </c>
      <c r="Q184" s="140">
        <v>1310.4000000000001</v>
      </c>
      <c r="S184" s="140">
        <v>140</v>
      </c>
    </row>
    <row r="185" spans="1:19" x14ac:dyDescent="0.25">
      <c r="A185" s="139">
        <v>163</v>
      </c>
      <c r="B185" s="140" t="s">
        <v>589</v>
      </c>
      <c r="C185" s="140" t="s">
        <v>765</v>
      </c>
      <c r="D185" s="141" t="s">
        <v>766</v>
      </c>
      <c r="E185" s="140" t="s">
        <v>1277</v>
      </c>
      <c r="F185" s="140" t="s">
        <v>1977</v>
      </c>
      <c r="G185" s="140" t="s">
        <v>94</v>
      </c>
      <c r="H185" s="140" t="s">
        <v>95</v>
      </c>
      <c r="I185" s="140">
        <v>74</v>
      </c>
      <c r="J185" s="140" t="s">
        <v>589</v>
      </c>
      <c r="K185" s="140" t="s">
        <v>1178</v>
      </c>
      <c r="L185" s="142" t="s">
        <v>1178</v>
      </c>
      <c r="M185" s="140">
        <v>1294.4000000000001</v>
      </c>
      <c r="N185" s="140">
        <v>163</v>
      </c>
      <c r="Q185" s="140">
        <v>1154.4000000000001</v>
      </c>
      <c r="S185" s="140">
        <v>140</v>
      </c>
    </row>
    <row r="186" spans="1:19" x14ac:dyDescent="0.25">
      <c r="A186" s="139">
        <v>164</v>
      </c>
      <c r="B186" s="140" t="s">
        <v>589</v>
      </c>
      <c r="C186" s="140" t="s">
        <v>761</v>
      </c>
      <c r="D186" s="141" t="s">
        <v>762</v>
      </c>
      <c r="E186" s="140" t="s">
        <v>1273</v>
      </c>
      <c r="F186" s="140" t="s">
        <v>1977</v>
      </c>
      <c r="G186" s="140" t="s">
        <v>94</v>
      </c>
      <c r="H186" s="140" t="s">
        <v>95</v>
      </c>
      <c r="I186" s="140">
        <v>89</v>
      </c>
      <c r="J186" s="140" t="s">
        <v>589</v>
      </c>
      <c r="K186" s="140" t="s">
        <v>1178</v>
      </c>
      <c r="L186" s="142" t="s">
        <v>1178</v>
      </c>
      <c r="M186" s="140">
        <v>1528.4</v>
      </c>
      <c r="N186" s="140">
        <v>164</v>
      </c>
      <c r="Q186" s="140">
        <v>1388.4</v>
      </c>
      <c r="S186" s="140">
        <v>140</v>
      </c>
    </row>
    <row r="187" spans="1:19" x14ac:dyDescent="0.25">
      <c r="A187" s="139">
        <v>165</v>
      </c>
      <c r="B187" s="140" t="s">
        <v>589</v>
      </c>
      <c r="C187" s="140" t="s">
        <v>589</v>
      </c>
      <c r="D187" s="141" t="s">
        <v>763</v>
      </c>
      <c r="E187" s="140" t="s">
        <v>1274</v>
      </c>
      <c r="F187" s="140" t="s">
        <v>1977</v>
      </c>
      <c r="G187" s="140" t="s">
        <v>94</v>
      </c>
      <c r="H187" s="140" t="s">
        <v>95</v>
      </c>
      <c r="I187" s="140">
        <v>119</v>
      </c>
      <c r="J187" s="140" t="s">
        <v>589</v>
      </c>
      <c r="K187" s="140" t="s">
        <v>1178</v>
      </c>
      <c r="L187" s="142" t="s">
        <v>1178</v>
      </c>
      <c r="M187" s="140">
        <v>1996.4</v>
      </c>
      <c r="N187" s="140">
        <v>165</v>
      </c>
      <c r="Q187" s="140">
        <v>1856.4</v>
      </c>
      <c r="S187" s="140">
        <v>140</v>
      </c>
    </row>
    <row r="188" spans="1:19" x14ac:dyDescent="0.25">
      <c r="A188" s="139">
        <v>166</v>
      </c>
      <c r="B188" s="140" t="s">
        <v>589</v>
      </c>
      <c r="C188" s="140" t="s">
        <v>1999</v>
      </c>
      <c r="D188" s="141" t="s">
        <v>764</v>
      </c>
      <c r="E188" s="140" t="s">
        <v>1275</v>
      </c>
      <c r="F188" s="140" t="s">
        <v>1977</v>
      </c>
      <c r="G188" s="140" t="s">
        <v>94</v>
      </c>
      <c r="H188" s="140" t="s">
        <v>95</v>
      </c>
      <c r="I188" s="140">
        <v>91</v>
      </c>
      <c r="J188" s="140" t="s">
        <v>589</v>
      </c>
      <c r="K188" s="140" t="s">
        <v>1178</v>
      </c>
      <c r="L188" s="142" t="s">
        <v>1178</v>
      </c>
      <c r="M188" s="140">
        <v>1559.6</v>
      </c>
      <c r="N188" s="140">
        <v>166</v>
      </c>
      <c r="Q188" s="140">
        <v>1419.6</v>
      </c>
      <c r="S188" s="140">
        <v>140</v>
      </c>
    </row>
    <row r="189" spans="1:19" x14ac:dyDescent="0.25">
      <c r="A189" s="139">
        <v>167</v>
      </c>
      <c r="B189" s="140" t="s">
        <v>589</v>
      </c>
      <c r="C189" s="140" t="s">
        <v>127</v>
      </c>
      <c r="D189" s="141" t="s">
        <v>759</v>
      </c>
      <c r="E189" s="140" t="s">
        <v>1272</v>
      </c>
      <c r="F189" s="140" t="s">
        <v>1977</v>
      </c>
      <c r="G189" s="140" t="s">
        <v>94</v>
      </c>
      <c r="H189" s="140" t="s">
        <v>95</v>
      </c>
      <c r="I189" s="140">
        <v>77</v>
      </c>
      <c r="J189" s="140" t="s">
        <v>589</v>
      </c>
      <c r="K189" s="140" t="s">
        <v>1178</v>
      </c>
      <c r="L189" s="142" t="s">
        <v>1178</v>
      </c>
      <c r="M189" s="140">
        <v>1341.2</v>
      </c>
      <c r="N189" s="140">
        <v>167</v>
      </c>
      <c r="Q189" s="140">
        <v>1201.2</v>
      </c>
      <c r="S189" s="140">
        <v>140</v>
      </c>
    </row>
    <row r="190" spans="1:19" x14ac:dyDescent="0.25">
      <c r="A190" s="139">
        <v>168</v>
      </c>
      <c r="B190" s="140" t="s">
        <v>589</v>
      </c>
      <c r="C190" s="140" t="s">
        <v>614</v>
      </c>
      <c r="D190" s="141" t="s">
        <v>758</v>
      </c>
      <c r="E190" s="140" t="s">
        <v>1271</v>
      </c>
      <c r="F190" s="140" t="s">
        <v>1977</v>
      </c>
      <c r="G190" s="140" t="s">
        <v>94</v>
      </c>
      <c r="H190" s="140" t="s">
        <v>95</v>
      </c>
      <c r="I190" s="140">
        <v>241</v>
      </c>
      <c r="J190" s="140" t="s">
        <v>589</v>
      </c>
      <c r="K190" s="140" t="s">
        <v>1178</v>
      </c>
      <c r="L190" s="142" t="s">
        <v>1178</v>
      </c>
      <c r="M190" s="140">
        <v>3899.6000000000004</v>
      </c>
      <c r="N190" s="140">
        <v>168</v>
      </c>
      <c r="Q190" s="140">
        <v>3759.6000000000004</v>
      </c>
      <c r="S190" s="140">
        <v>140</v>
      </c>
    </row>
    <row r="191" spans="1:19" x14ac:dyDescent="0.25">
      <c r="A191" s="139">
        <v>169</v>
      </c>
      <c r="B191" s="140" t="s">
        <v>589</v>
      </c>
      <c r="C191" s="140" t="s">
        <v>755</v>
      </c>
      <c r="D191" s="141" t="s">
        <v>756</v>
      </c>
      <c r="E191" s="140" t="s">
        <v>1269</v>
      </c>
      <c r="F191" s="140" t="s">
        <v>1977</v>
      </c>
      <c r="G191" s="140" t="s">
        <v>94</v>
      </c>
      <c r="H191" s="140" t="s">
        <v>95</v>
      </c>
      <c r="I191" s="140">
        <v>86</v>
      </c>
      <c r="J191" s="140" t="s">
        <v>589</v>
      </c>
      <c r="K191" s="140" t="s">
        <v>1178</v>
      </c>
      <c r="L191" s="142" t="s">
        <v>1178</v>
      </c>
      <c r="M191" s="140">
        <v>1481.6</v>
      </c>
      <c r="N191" s="140">
        <v>169</v>
      </c>
      <c r="Q191" s="140">
        <v>1341.6</v>
      </c>
      <c r="S191" s="140">
        <v>140</v>
      </c>
    </row>
    <row r="192" spans="1:19" x14ac:dyDescent="0.25">
      <c r="A192" s="139">
        <v>170</v>
      </c>
      <c r="B192" s="140" t="s">
        <v>589</v>
      </c>
      <c r="C192" s="140" t="s">
        <v>696</v>
      </c>
      <c r="D192" s="141" t="s">
        <v>777</v>
      </c>
      <c r="E192" s="140" t="s">
        <v>1308</v>
      </c>
      <c r="F192" s="140" t="s">
        <v>1977</v>
      </c>
      <c r="G192" s="140" t="s">
        <v>94</v>
      </c>
      <c r="H192" s="140" t="s">
        <v>95</v>
      </c>
      <c r="I192" s="140">
        <v>36</v>
      </c>
      <c r="J192" s="140" t="s">
        <v>589</v>
      </c>
      <c r="K192" s="140" t="s">
        <v>1178</v>
      </c>
      <c r="L192" s="142" t="s">
        <v>1178</v>
      </c>
      <c r="M192" s="140">
        <v>701.6</v>
      </c>
      <c r="N192" s="140">
        <v>170</v>
      </c>
      <c r="Q192" s="140">
        <v>561.6</v>
      </c>
      <c r="S192" s="140">
        <v>140</v>
      </c>
    </row>
    <row r="193" spans="1:19" x14ac:dyDescent="0.25">
      <c r="A193" s="139">
        <v>171</v>
      </c>
      <c r="B193" s="140" t="s">
        <v>589</v>
      </c>
      <c r="C193" s="140" t="s">
        <v>2000</v>
      </c>
      <c r="D193" s="141" t="s">
        <v>757</v>
      </c>
      <c r="E193" s="140" t="s">
        <v>1270</v>
      </c>
      <c r="F193" s="140" t="s">
        <v>1977</v>
      </c>
      <c r="G193" s="140" t="s">
        <v>94</v>
      </c>
      <c r="H193" s="140" t="s">
        <v>95</v>
      </c>
      <c r="I193" s="140">
        <v>76</v>
      </c>
      <c r="J193" s="140" t="s">
        <v>589</v>
      </c>
      <c r="K193" s="140" t="s">
        <v>1178</v>
      </c>
      <c r="L193" s="142" t="s">
        <v>1178</v>
      </c>
      <c r="M193" s="140">
        <v>1325.6</v>
      </c>
      <c r="N193" s="140">
        <v>171</v>
      </c>
      <c r="Q193" s="140">
        <v>1185.5999999999999</v>
      </c>
      <c r="S193" s="140">
        <v>140</v>
      </c>
    </row>
    <row r="194" spans="1:19" x14ac:dyDescent="0.25">
      <c r="A194" s="139">
        <v>172</v>
      </c>
      <c r="B194" s="140" t="s">
        <v>589</v>
      </c>
      <c r="C194" s="140" t="s">
        <v>602</v>
      </c>
      <c r="D194" s="141" t="s">
        <v>776</v>
      </c>
      <c r="E194" s="140" t="s">
        <v>1310</v>
      </c>
      <c r="F194" s="140" t="s">
        <v>1977</v>
      </c>
      <c r="G194" s="140" t="s">
        <v>94</v>
      </c>
      <c r="H194" s="140" t="s">
        <v>95</v>
      </c>
      <c r="I194" s="140">
        <v>183</v>
      </c>
      <c r="J194" s="140" t="s">
        <v>589</v>
      </c>
      <c r="K194" s="140" t="s">
        <v>1178</v>
      </c>
      <c r="L194" s="142" t="s">
        <v>1178</v>
      </c>
      <c r="M194" s="140">
        <v>2994.8</v>
      </c>
      <c r="N194" s="140">
        <v>172</v>
      </c>
      <c r="Q194" s="140">
        <v>2854.8</v>
      </c>
      <c r="S194" s="140">
        <v>140</v>
      </c>
    </row>
    <row r="195" spans="1:19" x14ac:dyDescent="0.25">
      <c r="A195" s="139">
        <v>173</v>
      </c>
      <c r="B195" s="140" t="s">
        <v>589</v>
      </c>
      <c r="C195" s="140" t="s">
        <v>630</v>
      </c>
      <c r="D195" s="141" t="s">
        <v>774</v>
      </c>
      <c r="E195" s="140" t="s">
        <v>1309</v>
      </c>
      <c r="F195" s="140" t="s">
        <v>1977</v>
      </c>
      <c r="G195" s="140" t="s">
        <v>94</v>
      </c>
      <c r="H195" s="140" t="s">
        <v>95</v>
      </c>
      <c r="I195" s="140">
        <v>11</v>
      </c>
      <c r="J195" s="140" t="s">
        <v>589</v>
      </c>
      <c r="K195" s="140" t="s">
        <v>1178</v>
      </c>
      <c r="L195" s="142" t="s">
        <v>1178</v>
      </c>
      <c r="M195" s="140">
        <v>311.60000000000002</v>
      </c>
      <c r="N195" s="140">
        <v>173</v>
      </c>
      <c r="Q195" s="140">
        <v>171.60000000000002</v>
      </c>
      <c r="S195" s="140">
        <v>140</v>
      </c>
    </row>
    <row r="196" spans="1:19" x14ac:dyDescent="0.25">
      <c r="A196" s="139">
        <v>174</v>
      </c>
      <c r="B196" s="140" t="s">
        <v>589</v>
      </c>
      <c r="C196" s="140" t="s">
        <v>253</v>
      </c>
      <c r="D196" s="141" t="s">
        <v>754</v>
      </c>
      <c r="E196" s="140" t="s">
        <v>1268</v>
      </c>
      <c r="F196" s="140" t="s">
        <v>1977</v>
      </c>
      <c r="G196" s="140" t="s">
        <v>94</v>
      </c>
      <c r="H196" s="140" t="s">
        <v>95</v>
      </c>
      <c r="I196" s="140">
        <v>95</v>
      </c>
      <c r="J196" s="140" t="s">
        <v>589</v>
      </c>
      <c r="K196" s="140" t="s">
        <v>1178</v>
      </c>
      <c r="L196" s="142" t="s">
        <v>1178</v>
      </c>
      <c r="M196" s="140">
        <v>1622</v>
      </c>
      <c r="N196" s="140">
        <v>174</v>
      </c>
      <c r="Q196" s="140">
        <v>1482</v>
      </c>
      <c r="S196" s="140">
        <v>140</v>
      </c>
    </row>
    <row r="197" spans="1:19" x14ac:dyDescent="0.25">
      <c r="A197" s="139">
        <v>175</v>
      </c>
      <c r="B197" s="140" t="s">
        <v>589</v>
      </c>
      <c r="C197" s="140" t="s">
        <v>772</v>
      </c>
      <c r="D197" s="141" t="s">
        <v>773</v>
      </c>
      <c r="E197" s="140" t="s">
        <v>1304</v>
      </c>
      <c r="F197" s="140" t="s">
        <v>1977</v>
      </c>
      <c r="G197" s="140" t="s">
        <v>94</v>
      </c>
      <c r="H197" s="140" t="s">
        <v>95</v>
      </c>
      <c r="I197" s="140">
        <v>203</v>
      </c>
      <c r="J197" s="140" t="s">
        <v>589</v>
      </c>
      <c r="K197" s="140" t="s">
        <v>1178</v>
      </c>
      <c r="L197" s="142" t="s">
        <v>1178</v>
      </c>
      <c r="M197" s="140">
        <v>3306.8</v>
      </c>
      <c r="N197" s="140">
        <v>175</v>
      </c>
      <c r="Q197" s="140">
        <v>3166.8</v>
      </c>
      <c r="S197" s="140">
        <v>140</v>
      </c>
    </row>
    <row r="198" spans="1:19" x14ac:dyDescent="0.25">
      <c r="A198" s="139">
        <v>176</v>
      </c>
      <c r="B198" s="140" t="s">
        <v>589</v>
      </c>
      <c r="C198" s="140" t="s">
        <v>770</v>
      </c>
      <c r="D198" s="141" t="s">
        <v>771</v>
      </c>
      <c r="E198" s="140" t="s">
        <v>1305</v>
      </c>
      <c r="F198" s="140" t="s">
        <v>1977</v>
      </c>
      <c r="G198" s="140" t="s">
        <v>94</v>
      </c>
      <c r="H198" s="140" t="s">
        <v>95</v>
      </c>
      <c r="I198" s="140">
        <v>21</v>
      </c>
      <c r="J198" s="140" t="s">
        <v>589</v>
      </c>
      <c r="K198" s="140" t="s">
        <v>1178</v>
      </c>
      <c r="L198" s="142" t="s">
        <v>1178</v>
      </c>
      <c r="M198" s="140">
        <v>467.6</v>
      </c>
      <c r="N198" s="140">
        <v>176</v>
      </c>
      <c r="Q198" s="140">
        <v>327.60000000000002</v>
      </c>
      <c r="S198" s="140">
        <v>140</v>
      </c>
    </row>
    <row r="199" spans="1:19" x14ac:dyDescent="0.25">
      <c r="A199" s="139">
        <v>177</v>
      </c>
      <c r="B199" s="140" t="s">
        <v>589</v>
      </c>
      <c r="C199" s="140" t="s">
        <v>589</v>
      </c>
      <c r="D199" s="141" t="s">
        <v>769</v>
      </c>
      <c r="E199" s="140" t="s">
        <v>1307</v>
      </c>
      <c r="F199" s="140" t="s">
        <v>1977</v>
      </c>
      <c r="G199" s="140" t="s">
        <v>94</v>
      </c>
      <c r="H199" s="140" t="s">
        <v>95</v>
      </c>
      <c r="I199" s="140">
        <v>58</v>
      </c>
      <c r="J199" s="140" t="s">
        <v>589</v>
      </c>
      <c r="K199" s="140" t="s">
        <v>1178</v>
      </c>
      <c r="L199" s="142" t="s">
        <v>1178</v>
      </c>
      <c r="M199" s="140">
        <v>1044.8000000000002</v>
      </c>
      <c r="N199" s="140">
        <v>177</v>
      </c>
      <c r="Q199" s="140">
        <v>904.80000000000007</v>
      </c>
      <c r="S199" s="140">
        <v>140.00000000000011</v>
      </c>
    </row>
    <row r="200" spans="1:19" x14ac:dyDescent="0.25">
      <c r="A200" s="139">
        <v>178</v>
      </c>
      <c r="B200" s="140" t="s">
        <v>589</v>
      </c>
      <c r="C200" s="140" t="s">
        <v>722</v>
      </c>
      <c r="D200" s="141" t="s">
        <v>768</v>
      </c>
      <c r="E200" s="140" t="s">
        <v>1303</v>
      </c>
      <c r="F200" s="140" t="s">
        <v>1977</v>
      </c>
      <c r="G200" s="140" t="s">
        <v>94</v>
      </c>
      <c r="H200" s="140" t="s">
        <v>95</v>
      </c>
      <c r="I200" s="140">
        <v>63</v>
      </c>
      <c r="J200" s="140" t="s">
        <v>589</v>
      </c>
      <c r="K200" s="140" t="s">
        <v>1178</v>
      </c>
      <c r="L200" s="142" t="s">
        <v>1178</v>
      </c>
      <c r="M200" s="140">
        <v>1122.8000000000002</v>
      </c>
      <c r="N200" s="140">
        <v>178</v>
      </c>
      <c r="Q200" s="140">
        <v>982.80000000000007</v>
      </c>
      <c r="S200" s="140">
        <v>140.00000000000011</v>
      </c>
    </row>
    <row r="201" spans="1:19" x14ac:dyDescent="0.25">
      <c r="A201" s="139">
        <v>179</v>
      </c>
      <c r="B201" s="140" t="s">
        <v>589</v>
      </c>
      <c r="C201" s="140" t="s">
        <v>696</v>
      </c>
      <c r="D201" s="141" t="s">
        <v>767</v>
      </c>
      <c r="E201" s="140" t="s">
        <v>1311</v>
      </c>
      <c r="F201" s="140" t="s">
        <v>1977</v>
      </c>
      <c r="G201" s="140" t="s">
        <v>94</v>
      </c>
      <c r="H201" s="140" t="s">
        <v>95</v>
      </c>
      <c r="I201" s="140">
        <v>16</v>
      </c>
      <c r="J201" s="140" t="s">
        <v>589</v>
      </c>
      <c r="K201" s="140" t="s">
        <v>1178</v>
      </c>
      <c r="L201" s="142" t="s">
        <v>1178</v>
      </c>
      <c r="M201" s="140">
        <v>389.6</v>
      </c>
      <c r="N201" s="140">
        <v>179</v>
      </c>
      <c r="Q201" s="140">
        <v>249.60000000000002</v>
      </c>
      <c r="S201" s="140">
        <v>140</v>
      </c>
    </row>
    <row r="202" spans="1:19" x14ac:dyDescent="0.25">
      <c r="A202" s="139">
        <v>180</v>
      </c>
      <c r="B202" s="140" t="s">
        <v>589</v>
      </c>
      <c r="C202" s="140" t="s">
        <v>216</v>
      </c>
      <c r="D202" s="141" t="s">
        <v>744</v>
      </c>
      <c r="E202" s="140" t="s">
        <v>1248</v>
      </c>
      <c r="F202" s="140" t="s">
        <v>1977</v>
      </c>
      <c r="G202" s="140" t="s">
        <v>94</v>
      </c>
      <c r="H202" s="140" t="s">
        <v>95</v>
      </c>
      <c r="I202" s="140">
        <v>38</v>
      </c>
      <c r="J202" s="140" t="s">
        <v>589</v>
      </c>
      <c r="K202" s="140" t="s">
        <v>1178</v>
      </c>
      <c r="L202" s="142" t="s">
        <v>1178</v>
      </c>
      <c r="M202" s="140">
        <v>732.8</v>
      </c>
      <c r="N202" s="140">
        <v>180</v>
      </c>
      <c r="Q202" s="140">
        <v>592.79999999999995</v>
      </c>
      <c r="S202" s="140">
        <v>140</v>
      </c>
    </row>
    <row r="203" spans="1:19" x14ac:dyDescent="0.25">
      <c r="A203" s="139">
        <v>181</v>
      </c>
      <c r="B203" s="140" t="s">
        <v>589</v>
      </c>
      <c r="C203" s="140" t="s">
        <v>595</v>
      </c>
      <c r="D203" s="141" t="s">
        <v>596</v>
      </c>
      <c r="E203" s="140" t="s">
        <v>1566</v>
      </c>
      <c r="F203" s="140" t="s">
        <v>1977</v>
      </c>
      <c r="G203" s="140" t="s">
        <v>94</v>
      </c>
      <c r="H203" s="140" t="s">
        <v>95</v>
      </c>
      <c r="I203" s="140">
        <v>13</v>
      </c>
      <c r="J203" s="140" t="s">
        <v>589</v>
      </c>
      <c r="K203" s="140" t="s">
        <v>1850</v>
      </c>
      <c r="L203" s="142" t="s">
        <v>1177</v>
      </c>
      <c r="M203" s="140">
        <v>530</v>
      </c>
      <c r="N203" s="140">
        <v>181</v>
      </c>
      <c r="Q203" s="140">
        <v>390</v>
      </c>
      <c r="S203" s="140">
        <v>140</v>
      </c>
    </row>
    <row r="204" spans="1:19" x14ac:dyDescent="0.25">
      <c r="A204" s="139">
        <v>182</v>
      </c>
      <c r="B204" s="140" t="s">
        <v>589</v>
      </c>
      <c r="C204" s="140" t="s">
        <v>659</v>
      </c>
      <c r="D204" s="141" t="s">
        <v>705</v>
      </c>
      <c r="E204" s="140" t="s">
        <v>659</v>
      </c>
      <c r="F204" s="140" t="s">
        <v>1977</v>
      </c>
      <c r="G204" s="140" t="s">
        <v>94</v>
      </c>
      <c r="H204" s="140" t="s">
        <v>95</v>
      </c>
      <c r="I204" s="140">
        <v>21</v>
      </c>
      <c r="J204" s="140" t="s">
        <v>589</v>
      </c>
      <c r="K204" s="140" t="s">
        <v>1178</v>
      </c>
      <c r="L204" s="142" t="s">
        <v>1178</v>
      </c>
      <c r="M204" s="140">
        <v>467.6</v>
      </c>
      <c r="N204" s="140">
        <v>182</v>
      </c>
      <c r="Q204" s="140">
        <v>327.60000000000002</v>
      </c>
      <c r="S204" s="140">
        <v>140</v>
      </c>
    </row>
    <row r="205" spans="1:19" x14ac:dyDescent="0.25">
      <c r="A205" s="139">
        <v>183</v>
      </c>
      <c r="B205" s="140" t="s">
        <v>589</v>
      </c>
      <c r="C205" s="140" t="s">
        <v>730</v>
      </c>
      <c r="D205" s="141" t="s">
        <v>731</v>
      </c>
      <c r="E205" s="140" t="s">
        <v>2001</v>
      </c>
      <c r="F205" s="140" t="s">
        <v>1977</v>
      </c>
      <c r="G205" s="140" t="s">
        <v>94</v>
      </c>
      <c r="H205" s="140" t="s">
        <v>95</v>
      </c>
      <c r="I205" s="140">
        <v>10</v>
      </c>
      <c r="J205" s="140" t="s">
        <v>589</v>
      </c>
      <c r="K205" s="140" t="s">
        <v>1848</v>
      </c>
      <c r="L205" s="142" t="s">
        <v>1177</v>
      </c>
      <c r="M205" s="140">
        <v>500</v>
      </c>
      <c r="N205" s="140">
        <v>183</v>
      </c>
      <c r="Q205" s="140">
        <v>360</v>
      </c>
      <c r="S205" s="140">
        <v>140</v>
      </c>
    </row>
    <row r="206" spans="1:19" x14ac:dyDescent="0.25">
      <c r="A206" s="139">
        <v>184</v>
      </c>
      <c r="B206" s="140" t="s">
        <v>589</v>
      </c>
      <c r="C206" s="140" t="s">
        <v>589</v>
      </c>
      <c r="D206" s="141" t="s">
        <v>733</v>
      </c>
      <c r="E206" s="140" t="s">
        <v>1824</v>
      </c>
      <c r="F206" s="140" t="s">
        <v>1977</v>
      </c>
      <c r="G206" s="140" t="s">
        <v>94</v>
      </c>
      <c r="H206" s="140" t="s">
        <v>95</v>
      </c>
      <c r="I206" s="140">
        <v>238</v>
      </c>
      <c r="J206" s="140" t="s">
        <v>589</v>
      </c>
      <c r="K206" s="140" t="s">
        <v>1178</v>
      </c>
      <c r="L206" s="142" t="s">
        <v>1178</v>
      </c>
      <c r="M206" s="140">
        <v>3852.8</v>
      </c>
      <c r="N206" s="140">
        <v>184</v>
      </c>
      <c r="Q206" s="140">
        <v>3712.8</v>
      </c>
      <c r="S206" s="140">
        <v>140</v>
      </c>
    </row>
    <row r="207" spans="1:19" x14ac:dyDescent="0.25">
      <c r="A207" s="139">
        <v>185</v>
      </c>
      <c r="B207" s="140" t="s">
        <v>589</v>
      </c>
      <c r="C207" s="140" t="s">
        <v>593</v>
      </c>
      <c r="D207" s="141" t="s">
        <v>592</v>
      </c>
      <c r="E207" s="140" t="s">
        <v>593</v>
      </c>
      <c r="F207" s="140" t="s">
        <v>1977</v>
      </c>
      <c r="G207" s="140" t="s">
        <v>94</v>
      </c>
      <c r="H207" s="140" t="s">
        <v>95</v>
      </c>
      <c r="I207" s="140">
        <v>19</v>
      </c>
      <c r="J207" s="140" t="s">
        <v>589</v>
      </c>
      <c r="K207" s="140" t="s">
        <v>1178</v>
      </c>
      <c r="L207" s="142" t="s">
        <v>1178</v>
      </c>
      <c r="M207" s="140">
        <v>436.4</v>
      </c>
      <c r="N207" s="140">
        <v>185</v>
      </c>
      <c r="Q207" s="140">
        <v>296.39999999999998</v>
      </c>
      <c r="S207" s="140">
        <v>140</v>
      </c>
    </row>
    <row r="208" spans="1:19" x14ac:dyDescent="0.25">
      <c r="A208" s="139">
        <v>186</v>
      </c>
      <c r="B208" s="140" t="s">
        <v>589</v>
      </c>
      <c r="C208" s="140" t="s">
        <v>702</v>
      </c>
      <c r="D208" s="141" t="s">
        <v>703</v>
      </c>
      <c r="E208" s="140" t="s">
        <v>702</v>
      </c>
      <c r="F208" s="140" t="s">
        <v>1977</v>
      </c>
      <c r="G208" s="140" t="s">
        <v>94</v>
      </c>
      <c r="H208" s="140" t="s">
        <v>95</v>
      </c>
      <c r="I208" s="140">
        <v>14</v>
      </c>
      <c r="J208" s="140" t="s">
        <v>589</v>
      </c>
      <c r="K208" s="140" t="s">
        <v>1850</v>
      </c>
      <c r="L208" s="142" t="s">
        <v>1177</v>
      </c>
      <c r="M208" s="140">
        <v>560</v>
      </c>
      <c r="N208" s="140">
        <v>186</v>
      </c>
      <c r="Q208" s="140">
        <v>420</v>
      </c>
      <c r="S208" s="140">
        <v>140</v>
      </c>
    </row>
    <row r="209" spans="1:19" x14ac:dyDescent="0.25">
      <c r="A209" s="139">
        <v>187</v>
      </c>
      <c r="B209" s="140" t="s">
        <v>589</v>
      </c>
      <c r="C209" s="140" t="s">
        <v>609</v>
      </c>
      <c r="D209" s="141" t="s">
        <v>610</v>
      </c>
      <c r="E209" s="140" t="s">
        <v>1208</v>
      </c>
      <c r="F209" s="140" t="s">
        <v>1977</v>
      </c>
      <c r="G209" s="140" t="s">
        <v>94</v>
      </c>
      <c r="H209" s="140" t="s">
        <v>95</v>
      </c>
      <c r="I209" s="140">
        <v>57</v>
      </c>
      <c r="J209" s="140" t="s">
        <v>589</v>
      </c>
      <c r="K209" s="140" t="s">
        <v>1178</v>
      </c>
      <c r="L209" s="142" t="s">
        <v>1178</v>
      </c>
      <c r="M209" s="140">
        <v>1029.2</v>
      </c>
      <c r="N209" s="140">
        <v>187</v>
      </c>
      <c r="Q209" s="140">
        <v>889.2</v>
      </c>
      <c r="S209" s="140">
        <v>140</v>
      </c>
    </row>
    <row r="210" spans="1:19" x14ac:dyDescent="0.25">
      <c r="A210" s="139">
        <v>188</v>
      </c>
      <c r="B210" s="140" t="s">
        <v>589</v>
      </c>
      <c r="C210" s="140" t="s">
        <v>696</v>
      </c>
      <c r="D210" s="141" t="s">
        <v>704</v>
      </c>
      <c r="E210" s="140" t="s">
        <v>1562</v>
      </c>
      <c r="F210" s="140" t="s">
        <v>1977</v>
      </c>
      <c r="G210" s="140" t="s">
        <v>94</v>
      </c>
      <c r="H210" s="140" t="s">
        <v>95</v>
      </c>
      <c r="I210" s="140">
        <v>28</v>
      </c>
      <c r="J210" s="140" t="s">
        <v>589</v>
      </c>
      <c r="K210" s="140" t="s">
        <v>1178</v>
      </c>
      <c r="L210" s="142" t="s">
        <v>1178</v>
      </c>
      <c r="M210" s="140">
        <v>576.79999999999995</v>
      </c>
      <c r="N210" s="140">
        <v>188</v>
      </c>
      <c r="Q210" s="140">
        <v>436.79999999999995</v>
      </c>
      <c r="S210" s="140">
        <v>140</v>
      </c>
    </row>
    <row r="211" spans="1:19" x14ac:dyDescent="0.25">
      <c r="A211" s="139">
        <v>189</v>
      </c>
      <c r="B211" s="140" t="s">
        <v>589</v>
      </c>
      <c r="C211" s="140" t="s">
        <v>127</v>
      </c>
      <c r="D211" s="141" t="s">
        <v>1563</v>
      </c>
      <c r="E211" s="140" t="s">
        <v>1564</v>
      </c>
      <c r="F211" s="140" t="s">
        <v>1977</v>
      </c>
      <c r="G211" s="140" t="s">
        <v>94</v>
      </c>
      <c r="H211" s="140" t="s">
        <v>95</v>
      </c>
      <c r="I211" s="140">
        <v>67</v>
      </c>
      <c r="J211" s="140" t="s">
        <v>589</v>
      </c>
      <c r="K211" s="140" t="s">
        <v>1178</v>
      </c>
      <c r="L211" s="142" t="s">
        <v>1178</v>
      </c>
      <c r="M211" s="140">
        <v>1185.2</v>
      </c>
      <c r="N211" s="140">
        <v>189</v>
      </c>
      <c r="Q211" s="140">
        <v>1045.2</v>
      </c>
      <c r="S211" s="140">
        <v>140</v>
      </c>
    </row>
    <row r="212" spans="1:19" x14ac:dyDescent="0.25">
      <c r="A212" s="139">
        <v>190</v>
      </c>
      <c r="B212" s="140" t="s">
        <v>589</v>
      </c>
      <c r="C212" s="140" t="s">
        <v>589</v>
      </c>
      <c r="D212" s="141" t="s">
        <v>2002</v>
      </c>
      <c r="E212" s="140" t="s">
        <v>1835</v>
      </c>
      <c r="F212" s="140" t="s">
        <v>1977</v>
      </c>
      <c r="G212" s="140" t="s">
        <v>94</v>
      </c>
      <c r="H212" s="140" t="s">
        <v>95</v>
      </c>
      <c r="I212" s="140">
        <v>18</v>
      </c>
      <c r="J212" s="140" t="s">
        <v>589</v>
      </c>
      <c r="K212" s="140" t="s">
        <v>1178</v>
      </c>
      <c r="L212" s="142" t="s">
        <v>1178</v>
      </c>
      <c r="M212" s="140">
        <v>420.8</v>
      </c>
      <c r="N212" s="140">
        <v>190</v>
      </c>
      <c r="Q212" s="140">
        <v>280.8</v>
      </c>
      <c r="S212" s="140">
        <v>140</v>
      </c>
    </row>
    <row r="213" spans="1:19" x14ac:dyDescent="0.25">
      <c r="A213" s="139">
        <v>191</v>
      </c>
      <c r="B213" s="140" t="s">
        <v>589</v>
      </c>
      <c r="C213" s="140" t="s">
        <v>589</v>
      </c>
      <c r="D213" s="141" t="s">
        <v>590</v>
      </c>
      <c r="E213" s="140" t="s">
        <v>591</v>
      </c>
      <c r="F213" s="140" t="s">
        <v>1977</v>
      </c>
      <c r="G213" s="140" t="s">
        <v>94</v>
      </c>
      <c r="H213" s="140" t="s">
        <v>95</v>
      </c>
      <c r="I213" s="140">
        <v>27</v>
      </c>
      <c r="J213" s="140" t="s">
        <v>589</v>
      </c>
      <c r="K213" s="140" t="s">
        <v>1178</v>
      </c>
      <c r="L213" s="142" t="s">
        <v>1178</v>
      </c>
      <c r="M213" s="140">
        <v>561.20000000000005</v>
      </c>
      <c r="N213" s="140">
        <v>191</v>
      </c>
      <c r="Q213" s="140">
        <v>421.20000000000005</v>
      </c>
      <c r="S213" s="140">
        <v>140</v>
      </c>
    </row>
    <row r="214" spans="1:19" x14ac:dyDescent="0.25">
      <c r="A214" s="139">
        <v>192</v>
      </c>
      <c r="B214" s="140" t="s">
        <v>589</v>
      </c>
      <c r="C214" s="140" t="s">
        <v>589</v>
      </c>
      <c r="D214" s="141" t="s">
        <v>594</v>
      </c>
      <c r="E214" s="140" t="s">
        <v>1565</v>
      </c>
      <c r="F214" s="140" t="s">
        <v>1977</v>
      </c>
      <c r="G214" s="140" t="s">
        <v>94</v>
      </c>
      <c r="H214" s="140" t="s">
        <v>95</v>
      </c>
      <c r="I214" s="140">
        <v>10</v>
      </c>
      <c r="J214" s="140" t="s">
        <v>589</v>
      </c>
      <c r="K214" s="140" t="s">
        <v>1178</v>
      </c>
      <c r="L214" s="142" t="s">
        <v>1178</v>
      </c>
      <c r="M214" s="140">
        <v>296</v>
      </c>
      <c r="N214" s="140">
        <v>192</v>
      </c>
      <c r="Q214" s="140">
        <v>156</v>
      </c>
      <c r="S214" s="140">
        <v>140</v>
      </c>
    </row>
    <row r="215" spans="1:19" x14ac:dyDescent="0.25">
      <c r="A215" s="139">
        <v>193</v>
      </c>
      <c r="B215" s="140" t="s">
        <v>589</v>
      </c>
      <c r="C215" s="140" t="s">
        <v>589</v>
      </c>
      <c r="D215" s="141" t="s">
        <v>606</v>
      </c>
      <c r="E215" s="140" t="s">
        <v>2003</v>
      </c>
      <c r="F215" s="140" t="s">
        <v>1977</v>
      </c>
      <c r="G215" s="140" t="s">
        <v>94</v>
      </c>
      <c r="H215" s="140" t="s">
        <v>95</v>
      </c>
      <c r="I215" s="140">
        <v>17</v>
      </c>
      <c r="J215" s="140" t="s">
        <v>589</v>
      </c>
      <c r="K215" s="140" t="s">
        <v>1178</v>
      </c>
      <c r="L215" s="142" t="s">
        <v>1178</v>
      </c>
      <c r="M215" s="140">
        <v>405.20000000000005</v>
      </c>
      <c r="N215" s="140">
        <v>193</v>
      </c>
      <c r="Q215" s="140">
        <v>265.20000000000005</v>
      </c>
      <c r="S215" s="140">
        <v>140</v>
      </c>
    </row>
    <row r="216" spans="1:19" x14ac:dyDescent="0.25">
      <c r="A216" s="139">
        <v>194</v>
      </c>
      <c r="B216" s="140" t="s">
        <v>706</v>
      </c>
      <c r="C216" s="140" t="s">
        <v>783</v>
      </c>
      <c r="D216" s="141" t="s">
        <v>791</v>
      </c>
      <c r="E216" s="140" t="s">
        <v>1345</v>
      </c>
      <c r="F216" s="140" t="s">
        <v>1977</v>
      </c>
      <c r="G216" s="140" t="s">
        <v>94</v>
      </c>
      <c r="H216" s="140" t="s">
        <v>95</v>
      </c>
      <c r="I216" s="140">
        <v>8</v>
      </c>
      <c r="J216" s="140" t="s">
        <v>706</v>
      </c>
      <c r="K216" s="140" t="s">
        <v>1849</v>
      </c>
      <c r="L216" s="142" t="s">
        <v>1177</v>
      </c>
      <c r="M216" s="140">
        <v>476</v>
      </c>
      <c r="N216" s="140">
        <v>194</v>
      </c>
      <c r="Q216" s="140">
        <v>336</v>
      </c>
      <c r="S216" s="140">
        <v>140</v>
      </c>
    </row>
    <row r="217" spans="1:19" x14ac:dyDescent="0.25">
      <c r="A217" s="139">
        <v>195</v>
      </c>
      <c r="B217" s="140" t="s">
        <v>706</v>
      </c>
      <c r="C217" s="140" t="s">
        <v>786</v>
      </c>
      <c r="D217" s="141" t="s">
        <v>790</v>
      </c>
      <c r="E217" s="140" t="s">
        <v>1346</v>
      </c>
      <c r="F217" s="140" t="s">
        <v>1977</v>
      </c>
      <c r="G217" s="140" t="s">
        <v>94</v>
      </c>
      <c r="H217" s="140" t="s">
        <v>95</v>
      </c>
      <c r="I217" s="140">
        <v>11</v>
      </c>
      <c r="J217" s="140" t="s">
        <v>706</v>
      </c>
      <c r="K217" s="140" t="s">
        <v>1849</v>
      </c>
      <c r="L217" s="142" t="s">
        <v>1177</v>
      </c>
      <c r="M217" s="140">
        <v>602</v>
      </c>
      <c r="N217" s="140">
        <v>195</v>
      </c>
      <c r="Q217" s="140">
        <v>462</v>
      </c>
      <c r="S217" s="140">
        <v>140</v>
      </c>
    </row>
    <row r="218" spans="1:19" x14ac:dyDescent="0.25">
      <c r="A218" s="139">
        <v>196</v>
      </c>
      <c r="B218" s="140" t="s">
        <v>706</v>
      </c>
      <c r="C218" s="140" t="s">
        <v>781</v>
      </c>
      <c r="D218" s="141" t="s">
        <v>793</v>
      </c>
      <c r="E218" s="140" t="s">
        <v>1344</v>
      </c>
      <c r="F218" s="140" t="s">
        <v>1977</v>
      </c>
      <c r="G218" s="140" t="s">
        <v>94</v>
      </c>
      <c r="H218" s="140" t="s">
        <v>95</v>
      </c>
      <c r="I218" s="140">
        <v>17</v>
      </c>
      <c r="J218" s="140" t="s">
        <v>706</v>
      </c>
      <c r="K218" s="140" t="s">
        <v>1849</v>
      </c>
      <c r="L218" s="142" t="s">
        <v>1177</v>
      </c>
      <c r="M218" s="140">
        <v>854</v>
      </c>
      <c r="N218" s="140">
        <v>196</v>
      </c>
      <c r="Q218" s="140">
        <v>714</v>
      </c>
      <c r="S218" s="140">
        <v>140</v>
      </c>
    </row>
    <row r="219" spans="1:19" x14ac:dyDescent="0.25">
      <c r="A219" s="139">
        <v>197</v>
      </c>
      <c r="B219" s="140" t="s">
        <v>794</v>
      </c>
      <c r="C219" s="140" t="s">
        <v>795</v>
      </c>
      <c r="D219" s="141" t="s">
        <v>796</v>
      </c>
      <c r="E219" s="140" t="s">
        <v>1371</v>
      </c>
      <c r="F219" s="140" t="s">
        <v>1977</v>
      </c>
      <c r="G219" s="140" t="s">
        <v>94</v>
      </c>
      <c r="H219" s="140" t="s">
        <v>95</v>
      </c>
      <c r="I219" s="140">
        <v>9</v>
      </c>
      <c r="J219" s="140" t="s">
        <v>794</v>
      </c>
      <c r="K219" s="140" t="s">
        <v>1848</v>
      </c>
      <c r="L219" s="142" t="s">
        <v>1177</v>
      </c>
      <c r="M219" s="140">
        <v>464</v>
      </c>
      <c r="N219" s="140">
        <v>197</v>
      </c>
      <c r="Q219" s="140">
        <v>324</v>
      </c>
      <c r="S219" s="140">
        <v>140</v>
      </c>
    </row>
    <row r="220" spans="1:19" x14ac:dyDescent="0.25">
      <c r="A220" s="139">
        <v>198</v>
      </c>
      <c r="B220" s="140" t="s">
        <v>794</v>
      </c>
      <c r="C220" s="140" t="s">
        <v>797</v>
      </c>
      <c r="D220" s="141" t="s">
        <v>798</v>
      </c>
      <c r="E220" s="140" t="s">
        <v>1372</v>
      </c>
      <c r="F220" s="140" t="s">
        <v>1977</v>
      </c>
      <c r="G220" s="140" t="s">
        <v>94</v>
      </c>
      <c r="H220" s="140" t="s">
        <v>95</v>
      </c>
      <c r="I220" s="140">
        <v>9</v>
      </c>
      <c r="J220" s="140" t="s">
        <v>794</v>
      </c>
      <c r="K220" s="140" t="s">
        <v>1848</v>
      </c>
      <c r="L220" s="142" t="s">
        <v>1177</v>
      </c>
      <c r="M220" s="140">
        <v>464</v>
      </c>
      <c r="N220" s="140">
        <v>198</v>
      </c>
      <c r="Q220" s="140">
        <v>324</v>
      </c>
      <c r="S220" s="140">
        <v>140</v>
      </c>
    </row>
    <row r="221" spans="1:19" x14ac:dyDescent="0.25">
      <c r="A221" s="139">
        <v>199</v>
      </c>
      <c r="B221" s="140" t="s">
        <v>794</v>
      </c>
      <c r="C221" s="140" t="s">
        <v>794</v>
      </c>
      <c r="D221" s="141" t="s">
        <v>808</v>
      </c>
      <c r="E221" s="140" t="s">
        <v>1373</v>
      </c>
      <c r="F221" s="140" t="s">
        <v>1977</v>
      </c>
      <c r="G221" s="140" t="s">
        <v>94</v>
      </c>
      <c r="H221" s="140" t="s">
        <v>95</v>
      </c>
      <c r="I221" s="140">
        <v>7</v>
      </c>
      <c r="J221" s="140" t="s">
        <v>794</v>
      </c>
      <c r="K221" s="140" t="s">
        <v>1848</v>
      </c>
      <c r="L221" s="142" t="s">
        <v>1177</v>
      </c>
      <c r="M221" s="140">
        <v>392</v>
      </c>
      <c r="N221" s="140">
        <v>199</v>
      </c>
      <c r="Q221" s="140">
        <v>252</v>
      </c>
      <c r="S221" s="140">
        <v>140</v>
      </c>
    </row>
    <row r="222" spans="1:19" x14ac:dyDescent="0.25">
      <c r="A222" s="139">
        <v>200</v>
      </c>
      <c r="B222" s="140" t="s">
        <v>809</v>
      </c>
      <c r="C222" s="140" t="s">
        <v>825</v>
      </c>
      <c r="D222" s="141" t="s">
        <v>826</v>
      </c>
      <c r="E222" s="140" t="s">
        <v>1589</v>
      </c>
      <c r="F222" s="140" t="s">
        <v>1977</v>
      </c>
      <c r="G222" s="140" t="s">
        <v>94</v>
      </c>
      <c r="H222" s="140" t="s">
        <v>95</v>
      </c>
      <c r="I222" s="140">
        <v>13</v>
      </c>
      <c r="J222" s="140" t="s">
        <v>809</v>
      </c>
      <c r="K222" s="140" t="s">
        <v>1848</v>
      </c>
      <c r="L222" s="142" t="s">
        <v>1177</v>
      </c>
      <c r="M222" s="140">
        <v>608</v>
      </c>
      <c r="N222" s="140">
        <v>200</v>
      </c>
      <c r="Q222" s="140">
        <v>468</v>
      </c>
      <c r="S222" s="140">
        <v>140</v>
      </c>
    </row>
    <row r="223" spans="1:19" x14ac:dyDescent="0.25">
      <c r="A223" s="139">
        <v>201</v>
      </c>
      <c r="B223" s="140" t="s">
        <v>809</v>
      </c>
      <c r="C223" s="140" t="s">
        <v>823</v>
      </c>
      <c r="D223" s="143" t="s">
        <v>824</v>
      </c>
      <c r="E223" s="140" t="s">
        <v>1377</v>
      </c>
      <c r="F223" s="140" t="s">
        <v>1977</v>
      </c>
      <c r="G223" s="140" t="s">
        <v>94</v>
      </c>
      <c r="H223" s="140" t="s">
        <v>95</v>
      </c>
      <c r="I223" s="140">
        <v>13</v>
      </c>
      <c r="J223" s="140" t="s">
        <v>809</v>
      </c>
      <c r="K223" s="140" t="s">
        <v>1848</v>
      </c>
      <c r="L223" s="142" t="s">
        <v>1177</v>
      </c>
      <c r="M223" s="140">
        <v>608</v>
      </c>
      <c r="N223" s="140">
        <v>201</v>
      </c>
      <c r="Q223" s="140">
        <v>468</v>
      </c>
      <c r="S223" s="140">
        <v>140</v>
      </c>
    </row>
    <row r="224" spans="1:19" x14ac:dyDescent="0.25">
      <c r="A224" s="139">
        <v>202</v>
      </c>
      <c r="B224" s="140" t="s">
        <v>809</v>
      </c>
      <c r="C224" s="140" t="s">
        <v>821</v>
      </c>
      <c r="D224" s="141" t="s">
        <v>822</v>
      </c>
      <c r="E224" s="140" t="s">
        <v>1378</v>
      </c>
      <c r="F224" s="140" t="s">
        <v>1977</v>
      </c>
      <c r="G224" s="140" t="s">
        <v>94</v>
      </c>
      <c r="H224" s="140" t="s">
        <v>95</v>
      </c>
      <c r="I224" s="140">
        <v>11</v>
      </c>
      <c r="J224" s="140" t="s">
        <v>809</v>
      </c>
      <c r="K224" s="140" t="s">
        <v>1848</v>
      </c>
      <c r="L224" s="142" t="s">
        <v>1177</v>
      </c>
      <c r="M224" s="140">
        <v>536</v>
      </c>
      <c r="N224" s="140">
        <v>202</v>
      </c>
      <c r="Q224" s="140">
        <v>396</v>
      </c>
      <c r="S224" s="140">
        <v>140</v>
      </c>
    </row>
    <row r="225" spans="1:19" x14ac:dyDescent="0.25">
      <c r="A225" s="139">
        <v>203</v>
      </c>
      <c r="B225" s="140" t="s">
        <v>809</v>
      </c>
      <c r="C225" s="140" t="s">
        <v>2004</v>
      </c>
      <c r="D225" s="141" t="s">
        <v>827</v>
      </c>
      <c r="E225" s="140" t="s">
        <v>1585</v>
      </c>
      <c r="F225" s="140" t="s">
        <v>1977</v>
      </c>
      <c r="G225" s="140" t="s">
        <v>94</v>
      </c>
      <c r="H225" s="140" t="s">
        <v>95</v>
      </c>
      <c r="I225" s="140">
        <v>5</v>
      </c>
      <c r="J225" s="140" t="s">
        <v>809</v>
      </c>
      <c r="K225" s="140" t="s">
        <v>1848</v>
      </c>
      <c r="L225" s="142" t="s">
        <v>1177</v>
      </c>
      <c r="M225" s="140">
        <v>320</v>
      </c>
      <c r="N225" s="140">
        <v>203</v>
      </c>
      <c r="Q225" s="140">
        <v>180</v>
      </c>
      <c r="S225" s="140">
        <v>140</v>
      </c>
    </row>
    <row r="226" spans="1:19" x14ac:dyDescent="0.25">
      <c r="A226" s="139">
        <v>204</v>
      </c>
      <c r="B226" s="140" t="s">
        <v>809</v>
      </c>
      <c r="C226" s="140" t="s">
        <v>828</v>
      </c>
      <c r="D226" s="141" t="s">
        <v>829</v>
      </c>
      <c r="E226" s="140" t="s">
        <v>1586</v>
      </c>
      <c r="F226" s="140" t="s">
        <v>1977</v>
      </c>
      <c r="G226" s="140" t="s">
        <v>94</v>
      </c>
      <c r="H226" s="140" t="s">
        <v>95</v>
      </c>
      <c r="I226" s="140">
        <v>11</v>
      </c>
      <c r="J226" s="140" t="s">
        <v>809</v>
      </c>
      <c r="K226" s="140" t="s">
        <v>1848</v>
      </c>
      <c r="L226" s="142" t="s">
        <v>1177</v>
      </c>
      <c r="M226" s="140">
        <v>536</v>
      </c>
      <c r="N226" s="140">
        <v>204</v>
      </c>
      <c r="Q226" s="140">
        <v>396</v>
      </c>
      <c r="S226" s="140">
        <v>140</v>
      </c>
    </row>
    <row r="227" spans="1:19" x14ac:dyDescent="0.25">
      <c r="A227" s="139">
        <v>205</v>
      </c>
      <c r="B227" s="140" t="s">
        <v>809</v>
      </c>
      <c r="C227" s="140" t="s">
        <v>283</v>
      </c>
      <c r="D227" s="141" t="s">
        <v>830</v>
      </c>
      <c r="E227" s="140" t="s">
        <v>1588</v>
      </c>
      <c r="F227" s="140" t="s">
        <v>1977</v>
      </c>
      <c r="G227" s="140" t="s">
        <v>94</v>
      </c>
      <c r="H227" s="140" t="s">
        <v>95</v>
      </c>
      <c r="I227" s="140">
        <v>6</v>
      </c>
      <c r="J227" s="140" t="s">
        <v>809</v>
      </c>
      <c r="K227" s="140" t="s">
        <v>1848</v>
      </c>
      <c r="L227" s="142" t="s">
        <v>1177</v>
      </c>
      <c r="M227" s="140">
        <v>356</v>
      </c>
      <c r="N227" s="140">
        <v>205</v>
      </c>
      <c r="Q227" s="140">
        <v>216</v>
      </c>
      <c r="S227" s="140">
        <v>140</v>
      </c>
    </row>
    <row r="228" spans="1:19" x14ac:dyDescent="0.25">
      <c r="A228" s="139">
        <v>206</v>
      </c>
      <c r="B228" s="140" t="s">
        <v>809</v>
      </c>
      <c r="C228" s="140" t="s">
        <v>831</v>
      </c>
      <c r="D228" s="141" t="s">
        <v>832</v>
      </c>
      <c r="E228" s="140" t="s">
        <v>1587</v>
      </c>
      <c r="F228" s="140" t="s">
        <v>1977</v>
      </c>
      <c r="G228" s="140" t="s">
        <v>94</v>
      </c>
      <c r="H228" s="140" t="s">
        <v>95</v>
      </c>
      <c r="I228" s="140">
        <v>6</v>
      </c>
      <c r="J228" s="140" t="s">
        <v>809</v>
      </c>
      <c r="K228" s="140" t="s">
        <v>1848</v>
      </c>
      <c r="L228" s="142" t="s">
        <v>1177</v>
      </c>
      <c r="M228" s="140">
        <v>356</v>
      </c>
      <c r="N228" s="140">
        <v>206</v>
      </c>
      <c r="Q228" s="140">
        <v>216</v>
      </c>
      <c r="S228" s="140">
        <v>140</v>
      </c>
    </row>
    <row r="229" spans="1:19" x14ac:dyDescent="0.25">
      <c r="A229" s="139">
        <v>207</v>
      </c>
      <c r="B229" s="140" t="s">
        <v>809</v>
      </c>
      <c r="C229" s="140" t="s">
        <v>809</v>
      </c>
      <c r="D229" s="141" t="s">
        <v>834</v>
      </c>
      <c r="E229" s="140" t="s">
        <v>1376</v>
      </c>
      <c r="F229" s="140" t="s">
        <v>1977</v>
      </c>
      <c r="G229" s="140" t="s">
        <v>94</v>
      </c>
      <c r="H229" s="140" t="s">
        <v>95</v>
      </c>
      <c r="I229" s="140">
        <v>64</v>
      </c>
      <c r="J229" s="140" t="s">
        <v>809</v>
      </c>
      <c r="K229" s="140" t="s">
        <v>1850</v>
      </c>
      <c r="L229" s="142" t="s">
        <v>1177</v>
      </c>
      <c r="M229" s="140">
        <v>2060</v>
      </c>
      <c r="N229" s="140">
        <v>207</v>
      </c>
      <c r="Q229" s="140">
        <v>1920</v>
      </c>
      <c r="S229" s="140">
        <v>140</v>
      </c>
    </row>
    <row r="230" spans="1:19" x14ac:dyDescent="0.25">
      <c r="A230" s="139">
        <v>1</v>
      </c>
      <c r="B230" s="140" t="s">
        <v>92</v>
      </c>
      <c r="C230" s="140" t="s">
        <v>1185</v>
      </c>
      <c r="D230" s="141" t="s">
        <v>1231</v>
      </c>
      <c r="E230" s="140" t="s">
        <v>1185</v>
      </c>
      <c r="F230" s="140" t="s">
        <v>1857</v>
      </c>
      <c r="G230" s="140" t="s">
        <v>94</v>
      </c>
      <c r="H230" s="140" t="s">
        <v>95</v>
      </c>
      <c r="I230" s="140">
        <v>10</v>
      </c>
      <c r="J230" s="140" t="s">
        <v>92</v>
      </c>
      <c r="K230" s="140" t="s">
        <v>2005</v>
      </c>
      <c r="L230" s="142" t="s">
        <v>1177</v>
      </c>
      <c r="M230" s="140">
        <v>482.99999999999994</v>
      </c>
      <c r="N230" s="140">
        <v>1</v>
      </c>
      <c r="Q230" s="140">
        <v>420</v>
      </c>
      <c r="S230" s="140">
        <v>62.999999999999943</v>
      </c>
    </row>
    <row r="231" spans="1:19" x14ac:dyDescent="0.25">
      <c r="A231" s="139">
        <v>2</v>
      </c>
      <c r="B231" s="140" t="s">
        <v>92</v>
      </c>
      <c r="C231" s="140" t="s">
        <v>221</v>
      </c>
      <c r="D231" s="141" t="s">
        <v>1221</v>
      </c>
      <c r="E231" s="140" t="s">
        <v>221</v>
      </c>
      <c r="F231" s="140" t="s">
        <v>1857</v>
      </c>
      <c r="G231" s="140" t="s">
        <v>94</v>
      </c>
      <c r="H231" s="140" t="s">
        <v>95</v>
      </c>
      <c r="I231" s="140">
        <v>9</v>
      </c>
      <c r="J231" s="140" t="s">
        <v>92</v>
      </c>
      <c r="K231" s="140" t="s">
        <v>1849</v>
      </c>
      <c r="L231" s="142" t="s">
        <v>1177</v>
      </c>
      <c r="M231" s="140">
        <v>434.7</v>
      </c>
      <c r="N231" s="140">
        <v>2</v>
      </c>
      <c r="Q231" s="140">
        <v>378</v>
      </c>
      <c r="S231" s="140">
        <v>56.699999999999989</v>
      </c>
    </row>
    <row r="232" spans="1:19" x14ac:dyDescent="0.25">
      <c r="A232" s="139">
        <v>3</v>
      </c>
      <c r="B232" s="140" t="s">
        <v>92</v>
      </c>
      <c r="C232" s="140" t="s">
        <v>213</v>
      </c>
      <c r="D232" s="141" t="s">
        <v>1232</v>
      </c>
      <c r="E232" s="140" t="s">
        <v>1233</v>
      </c>
      <c r="F232" s="140" t="s">
        <v>1857</v>
      </c>
      <c r="G232" s="140" t="s">
        <v>94</v>
      </c>
      <c r="H232" s="140" t="s">
        <v>95</v>
      </c>
      <c r="I232" s="140">
        <v>10</v>
      </c>
      <c r="J232" s="140" t="s">
        <v>92</v>
      </c>
      <c r="K232" s="140" t="s">
        <v>1849</v>
      </c>
      <c r="L232" s="142" t="s">
        <v>1177</v>
      </c>
      <c r="M232" s="140">
        <v>482.99999999999994</v>
      </c>
      <c r="N232" s="140">
        <v>3</v>
      </c>
      <c r="Q232" s="140">
        <v>420</v>
      </c>
      <c r="S232" s="140">
        <v>62.999999999999943</v>
      </c>
    </row>
    <row r="233" spans="1:19" x14ac:dyDescent="0.25">
      <c r="A233" s="139">
        <v>4</v>
      </c>
      <c r="B233" s="140" t="s">
        <v>92</v>
      </c>
      <c r="C233" s="140" t="s">
        <v>148</v>
      </c>
      <c r="D233" s="141" t="s">
        <v>149</v>
      </c>
      <c r="E233" s="140" t="s">
        <v>1214</v>
      </c>
      <c r="F233" s="140" t="s">
        <v>1857</v>
      </c>
      <c r="G233" s="140" t="s">
        <v>94</v>
      </c>
      <c r="H233" s="140" t="s">
        <v>95</v>
      </c>
      <c r="I233" s="140">
        <v>10</v>
      </c>
      <c r="J233" s="140" t="s">
        <v>92</v>
      </c>
      <c r="K233" s="140" t="s">
        <v>1849</v>
      </c>
      <c r="L233" s="142" t="s">
        <v>1177</v>
      </c>
      <c r="M233" s="140">
        <v>482.99999999999994</v>
      </c>
      <c r="N233" s="140">
        <v>4</v>
      </c>
      <c r="Q233" s="140">
        <v>420</v>
      </c>
      <c r="S233" s="140">
        <v>62.999999999999943</v>
      </c>
    </row>
    <row r="234" spans="1:19" x14ac:dyDescent="0.25">
      <c r="A234" s="139">
        <v>5</v>
      </c>
      <c r="B234" s="140" t="s">
        <v>92</v>
      </c>
      <c r="C234" s="140" t="s">
        <v>2006</v>
      </c>
      <c r="D234" s="141" t="s">
        <v>124</v>
      </c>
      <c r="E234" s="140" t="s">
        <v>1204</v>
      </c>
      <c r="F234" s="140" t="s">
        <v>1857</v>
      </c>
      <c r="G234" s="140" t="s">
        <v>94</v>
      </c>
      <c r="H234" s="140" t="s">
        <v>95</v>
      </c>
      <c r="I234" s="140">
        <v>10</v>
      </c>
      <c r="J234" s="140" t="s">
        <v>92</v>
      </c>
      <c r="K234" s="140" t="s">
        <v>1849</v>
      </c>
      <c r="L234" s="142" t="s">
        <v>1177</v>
      </c>
      <c r="M234" s="140">
        <v>482.99999999999994</v>
      </c>
      <c r="N234" s="140">
        <v>5</v>
      </c>
      <c r="Q234" s="140">
        <v>420</v>
      </c>
      <c r="S234" s="140">
        <v>62.999999999999943</v>
      </c>
    </row>
    <row r="235" spans="1:19" x14ac:dyDescent="0.25">
      <c r="A235" s="139">
        <v>6</v>
      </c>
      <c r="B235" s="140" t="s">
        <v>92</v>
      </c>
      <c r="C235" s="140" t="s">
        <v>92</v>
      </c>
      <c r="D235" s="141" t="s">
        <v>129</v>
      </c>
      <c r="E235" s="140" t="s">
        <v>1206</v>
      </c>
      <c r="F235" s="140" t="s">
        <v>1857</v>
      </c>
      <c r="G235" s="140" t="s">
        <v>94</v>
      </c>
      <c r="H235" s="140" t="s">
        <v>95</v>
      </c>
      <c r="I235" s="140">
        <v>14</v>
      </c>
      <c r="J235" s="140" t="s">
        <v>92</v>
      </c>
      <c r="K235" s="140" t="s">
        <v>1849</v>
      </c>
      <c r="L235" s="142" t="s">
        <v>1178</v>
      </c>
      <c r="M235" s="140">
        <v>676.19999999999993</v>
      </c>
      <c r="N235" s="140">
        <v>6</v>
      </c>
      <c r="Q235" s="140">
        <v>588</v>
      </c>
      <c r="S235" s="140">
        <v>88.199999999999932</v>
      </c>
    </row>
    <row r="236" spans="1:19" x14ac:dyDescent="0.25">
      <c r="A236" s="139">
        <v>7</v>
      </c>
      <c r="B236" s="140" t="s">
        <v>92</v>
      </c>
      <c r="C236" s="140" t="s">
        <v>109</v>
      </c>
      <c r="D236" s="141" t="s">
        <v>158</v>
      </c>
      <c r="E236" s="140" t="s">
        <v>1218</v>
      </c>
      <c r="F236" s="140" t="s">
        <v>1857</v>
      </c>
      <c r="G236" s="140" t="s">
        <v>94</v>
      </c>
      <c r="H236" s="140" t="s">
        <v>95</v>
      </c>
      <c r="I236" s="140">
        <v>6</v>
      </c>
      <c r="J236" s="140" t="s">
        <v>92</v>
      </c>
      <c r="K236" s="140" t="s">
        <v>1849</v>
      </c>
      <c r="L236" s="142" t="s">
        <v>1177</v>
      </c>
      <c r="M236" s="140">
        <v>289.79999999999995</v>
      </c>
      <c r="N236" s="140">
        <v>7</v>
      </c>
      <c r="Q236" s="140">
        <v>252</v>
      </c>
      <c r="S236" s="140">
        <v>37.799999999999955</v>
      </c>
    </row>
    <row r="237" spans="1:19" x14ac:dyDescent="0.25">
      <c r="A237" s="139">
        <v>8</v>
      </c>
      <c r="B237" s="140" t="s">
        <v>92</v>
      </c>
      <c r="C237" s="140" t="s">
        <v>109</v>
      </c>
      <c r="D237" s="141" t="s">
        <v>110</v>
      </c>
      <c r="E237" s="140" t="s">
        <v>1219</v>
      </c>
      <c r="F237" s="140" t="s">
        <v>1857</v>
      </c>
      <c r="G237" s="140" t="s">
        <v>94</v>
      </c>
      <c r="H237" s="140" t="s">
        <v>95</v>
      </c>
      <c r="I237" s="140">
        <v>9</v>
      </c>
      <c r="J237" s="140" t="s">
        <v>92</v>
      </c>
      <c r="K237" s="140" t="s">
        <v>1849</v>
      </c>
      <c r="L237" s="142" t="s">
        <v>1177</v>
      </c>
      <c r="M237" s="140">
        <v>434.7</v>
      </c>
      <c r="N237" s="140">
        <v>8</v>
      </c>
      <c r="Q237" s="140">
        <v>378</v>
      </c>
      <c r="S237" s="140">
        <v>56.699999999999989</v>
      </c>
    </row>
    <row r="238" spans="1:19" x14ac:dyDescent="0.25">
      <c r="A238" s="139">
        <v>9</v>
      </c>
      <c r="B238" s="140" t="s">
        <v>92</v>
      </c>
      <c r="C238" s="140" t="s">
        <v>166</v>
      </c>
      <c r="D238" s="141" t="s">
        <v>220</v>
      </c>
      <c r="E238" s="140" t="s">
        <v>1236</v>
      </c>
      <c r="F238" s="140" t="s">
        <v>1857</v>
      </c>
      <c r="G238" s="140" t="s">
        <v>94</v>
      </c>
      <c r="H238" s="140" t="s">
        <v>95</v>
      </c>
      <c r="I238" s="140">
        <v>13</v>
      </c>
      <c r="J238" s="140" t="s">
        <v>92</v>
      </c>
      <c r="K238" s="140" t="s">
        <v>1849</v>
      </c>
      <c r="L238" s="142" t="s">
        <v>1177</v>
      </c>
      <c r="M238" s="140">
        <v>627.9</v>
      </c>
      <c r="N238" s="140">
        <v>9</v>
      </c>
      <c r="Q238" s="140">
        <v>546</v>
      </c>
      <c r="S238" s="140">
        <v>81.899999999999977</v>
      </c>
    </row>
    <row r="239" spans="1:19" x14ac:dyDescent="0.25">
      <c r="A239" s="139">
        <v>10</v>
      </c>
      <c r="B239" s="140" t="s">
        <v>92</v>
      </c>
      <c r="C239" s="140" t="s">
        <v>159</v>
      </c>
      <c r="D239" s="141" t="s">
        <v>160</v>
      </c>
      <c r="E239" s="140" t="s">
        <v>159</v>
      </c>
      <c r="F239" s="140" t="s">
        <v>1857</v>
      </c>
      <c r="G239" s="140" t="s">
        <v>94</v>
      </c>
      <c r="H239" s="140" t="s">
        <v>95</v>
      </c>
      <c r="I239" s="140">
        <v>8</v>
      </c>
      <c r="J239" s="140" t="s">
        <v>92</v>
      </c>
      <c r="K239" s="140" t="s">
        <v>1849</v>
      </c>
      <c r="L239" s="142" t="s">
        <v>1177</v>
      </c>
      <c r="M239" s="140">
        <v>386.4</v>
      </c>
      <c r="N239" s="140">
        <v>10</v>
      </c>
      <c r="Q239" s="140">
        <v>336</v>
      </c>
      <c r="S239" s="140">
        <v>50.399999999999977</v>
      </c>
    </row>
    <row r="240" spans="1:19" x14ac:dyDescent="0.25">
      <c r="A240" s="139">
        <v>11</v>
      </c>
      <c r="B240" s="140" t="s">
        <v>92</v>
      </c>
      <c r="C240" s="140" t="s">
        <v>138</v>
      </c>
      <c r="D240" s="143" t="s">
        <v>139</v>
      </c>
      <c r="E240" s="140" t="s">
        <v>138</v>
      </c>
      <c r="F240" s="140" t="s">
        <v>1857</v>
      </c>
      <c r="G240" s="140" t="s">
        <v>94</v>
      </c>
      <c r="H240" s="140" t="s">
        <v>95</v>
      </c>
      <c r="I240" s="140">
        <v>10</v>
      </c>
      <c r="J240" s="140" t="s">
        <v>92</v>
      </c>
      <c r="K240" s="140" t="s">
        <v>1849</v>
      </c>
      <c r="L240" s="142" t="s">
        <v>1177</v>
      </c>
      <c r="M240" s="140">
        <v>482.99999999999994</v>
      </c>
      <c r="N240" s="140">
        <v>11</v>
      </c>
      <c r="Q240" s="140">
        <v>420</v>
      </c>
      <c r="S240" s="140">
        <v>62.999999999999943</v>
      </c>
    </row>
    <row r="241" spans="1:19" x14ac:dyDescent="0.25">
      <c r="A241" s="139">
        <v>12</v>
      </c>
      <c r="B241" s="140" t="s">
        <v>92</v>
      </c>
      <c r="C241" s="140" t="s">
        <v>2007</v>
      </c>
      <c r="D241" s="141" t="s">
        <v>2008</v>
      </c>
      <c r="E241" s="140" t="s">
        <v>2007</v>
      </c>
      <c r="F241" s="140" t="s">
        <v>1857</v>
      </c>
      <c r="G241" s="140" t="s">
        <v>94</v>
      </c>
      <c r="H241" s="140" t="s">
        <v>95</v>
      </c>
      <c r="I241" s="140">
        <v>14</v>
      </c>
      <c r="J241" s="140" t="s">
        <v>92</v>
      </c>
      <c r="K241" s="140" t="s">
        <v>1849</v>
      </c>
      <c r="L241" s="142" t="s">
        <v>1177</v>
      </c>
      <c r="M241" s="140">
        <v>676.19999999999993</v>
      </c>
      <c r="N241" s="140">
        <v>12</v>
      </c>
      <c r="Q241" s="140">
        <v>588</v>
      </c>
      <c r="S241" s="140">
        <v>88.199999999999932</v>
      </c>
    </row>
    <row r="242" spans="1:19" x14ac:dyDescent="0.25">
      <c r="A242" s="139">
        <v>13</v>
      </c>
      <c r="B242" s="140" t="s">
        <v>92</v>
      </c>
      <c r="C242" s="140" t="s">
        <v>118</v>
      </c>
      <c r="D242" s="141" t="s">
        <v>2009</v>
      </c>
      <c r="E242" s="140" t="s">
        <v>118</v>
      </c>
      <c r="F242" s="140" t="s">
        <v>1857</v>
      </c>
      <c r="G242" s="140" t="s">
        <v>94</v>
      </c>
      <c r="H242" s="140" t="s">
        <v>95</v>
      </c>
      <c r="I242" s="140">
        <v>12</v>
      </c>
      <c r="J242" s="140" t="s">
        <v>92</v>
      </c>
      <c r="K242" s="140" t="s">
        <v>1849</v>
      </c>
      <c r="L242" s="142" t="s">
        <v>1177</v>
      </c>
      <c r="M242" s="140">
        <v>579.59999999999991</v>
      </c>
      <c r="N242" s="140">
        <v>13</v>
      </c>
      <c r="Q242" s="140">
        <v>504</v>
      </c>
      <c r="S242" s="140">
        <v>75.599999999999909</v>
      </c>
    </row>
    <row r="243" spans="1:19" x14ac:dyDescent="0.25">
      <c r="A243" s="139">
        <v>14</v>
      </c>
      <c r="B243" s="140" t="s">
        <v>92</v>
      </c>
      <c r="C243" s="140" t="s">
        <v>146</v>
      </c>
      <c r="D243" s="141" t="s">
        <v>147</v>
      </c>
      <c r="E243" s="140" t="s">
        <v>1213</v>
      </c>
      <c r="F243" s="140" t="s">
        <v>1857</v>
      </c>
      <c r="G243" s="140" t="s">
        <v>94</v>
      </c>
      <c r="H243" s="140" t="s">
        <v>95</v>
      </c>
      <c r="I243" s="140">
        <v>11</v>
      </c>
      <c r="J243" s="140" t="s">
        <v>92</v>
      </c>
      <c r="K243" s="140" t="s">
        <v>1849</v>
      </c>
      <c r="L243" s="142" t="s">
        <v>1177</v>
      </c>
      <c r="M243" s="140">
        <v>531.29999999999995</v>
      </c>
      <c r="N243" s="140">
        <v>14</v>
      </c>
      <c r="Q243" s="140">
        <v>462</v>
      </c>
      <c r="S243" s="140">
        <v>69.299999999999955</v>
      </c>
    </row>
    <row r="244" spans="1:19" x14ac:dyDescent="0.25">
      <c r="A244" s="139">
        <v>15</v>
      </c>
      <c r="B244" s="140" t="s">
        <v>92</v>
      </c>
      <c r="C244" s="140" t="s">
        <v>101</v>
      </c>
      <c r="D244" s="141" t="s">
        <v>102</v>
      </c>
      <c r="E244" s="140" t="s">
        <v>101</v>
      </c>
      <c r="F244" s="140" t="s">
        <v>1857</v>
      </c>
      <c r="G244" s="140" t="s">
        <v>94</v>
      </c>
      <c r="H244" s="140" t="s">
        <v>95</v>
      </c>
      <c r="I244" s="140">
        <v>9</v>
      </c>
      <c r="J244" s="140" t="s">
        <v>92</v>
      </c>
      <c r="K244" s="140" t="s">
        <v>1849</v>
      </c>
      <c r="L244" s="142" t="s">
        <v>1177</v>
      </c>
      <c r="M244" s="140">
        <v>434.7</v>
      </c>
      <c r="N244" s="140">
        <v>15</v>
      </c>
      <c r="Q244" s="140">
        <v>378</v>
      </c>
      <c r="S244" s="140">
        <v>56.699999999999989</v>
      </c>
    </row>
    <row r="245" spans="1:19" x14ac:dyDescent="0.25">
      <c r="A245" s="139">
        <v>16</v>
      </c>
      <c r="B245" s="140" t="s">
        <v>92</v>
      </c>
      <c r="C245" s="140" t="s">
        <v>213</v>
      </c>
      <c r="D245" s="141" t="s">
        <v>214</v>
      </c>
      <c r="E245" s="140" t="s">
        <v>213</v>
      </c>
      <c r="F245" s="140" t="s">
        <v>1857</v>
      </c>
      <c r="G245" s="140" t="s">
        <v>94</v>
      </c>
      <c r="H245" s="140" t="s">
        <v>95</v>
      </c>
      <c r="I245" s="140">
        <v>10</v>
      </c>
      <c r="J245" s="140" t="s">
        <v>92</v>
      </c>
      <c r="K245" s="140" t="s">
        <v>1849</v>
      </c>
      <c r="L245" s="142" t="s">
        <v>1177</v>
      </c>
      <c r="M245" s="140">
        <v>482.99999999999994</v>
      </c>
      <c r="N245" s="140">
        <v>16</v>
      </c>
      <c r="Q245" s="140">
        <v>420</v>
      </c>
      <c r="S245" s="140">
        <v>62.999999999999943</v>
      </c>
    </row>
    <row r="246" spans="1:19" x14ac:dyDescent="0.25">
      <c r="A246" s="139">
        <v>17</v>
      </c>
      <c r="B246" s="140" t="s">
        <v>92</v>
      </c>
      <c r="C246" s="140" t="s">
        <v>136</v>
      </c>
      <c r="D246" s="141" t="s">
        <v>1230</v>
      </c>
      <c r="E246" s="140" t="s">
        <v>136</v>
      </c>
      <c r="F246" s="140" t="s">
        <v>1857</v>
      </c>
      <c r="G246" s="140" t="s">
        <v>94</v>
      </c>
      <c r="H246" s="140" t="s">
        <v>95</v>
      </c>
      <c r="I246" s="140">
        <v>12</v>
      </c>
      <c r="J246" s="140" t="s">
        <v>92</v>
      </c>
      <c r="K246" s="140" t="s">
        <v>1849</v>
      </c>
      <c r="L246" s="142" t="s">
        <v>1177</v>
      </c>
      <c r="M246" s="140">
        <v>579.59999999999991</v>
      </c>
      <c r="N246" s="140">
        <v>17</v>
      </c>
      <c r="Q246" s="140">
        <v>504</v>
      </c>
      <c r="S246" s="140">
        <v>75.599999999999909</v>
      </c>
    </row>
    <row r="247" spans="1:19" x14ac:dyDescent="0.25">
      <c r="A247" s="139">
        <v>18</v>
      </c>
      <c r="B247" s="140" t="s">
        <v>92</v>
      </c>
      <c r="C247" s="140" t="s">
        <v>118</v>
      </c>
      <c r="D247" s="141" t="s">
        <v>119</v>
      </c>
      <c r="E247" s="140" t="s">
        <v>1203</v>
      </c>
      <c r="F247" s="140" t="s">
        <v>1857</v>
      </c>
      <c r="G247" s="140" t="s">
        <v>94</v>
      </c>
      <c r="H247" s="140" t="s">
        <v>95</v>
      </c>
      <c r="I247" s="140">
        <v>12</v>
      </c>
      <c r="J247" s="140" t="s">
        <v>92</v>
      </c>
      <c r="K247" s="140" t="s">
        <v>1849</v>
      </c>
      <c r="L247" s="142" t="s">
        <v>1177</v>
      </c>
      <c r="M247" s="140">
        <v>579.59999999999991</v>
      </c>
      <c r="N247" s="140">
        <v>18</v>
      </c>
      <c r="Q247" s="140">
        <v>504</v>
      </c>
      <c r="S247" s="140">
        <v>75.599999999999909</v>
      </c>
    </row>
    <row r="248" spans="1:19" x14ac:dyDescent="0.25">
      <c r="A248" s="139">
        <v>19</v>
      </c>
      <c r="B248" s="140" t="s">
        <v>92</v>
      </c>
      <c r="C248" s="140" t="s">
        <v>96</v>
      </c>
      <c r="D248" s="141" t="s">
        <v>97</v>
      </c>
      <c r="E248" s="140" t="s">
        <v>1201</v>
      </c>
      <c r="F248" s="140" t="s">
        <v>1857</v>
      </c>
      <c r="G248" s="140" t="s">
        <v>94</v>
      </c>
      <c r="H248" s="140" t="s">
        <v>95</v>
      </c>
      <c r="I248" s="140">
        <v>8</v>
      </c>
      <c r="J248" s="140" t="s">
        <v>92</v>
      </c>
      <c r="K248" s="140" t="s">
        <v>1849</v>
      </c>
      <c r="L248" s="142" t="s">
        <v>1177</v>
      </c>
      <c r="M248" s="140">
        <v>386.4</v>
      </c>
      <c r="N248" s="140">
        <v>19</v>
      </c>
      <c r="Q248" s="140">
        <v>336</v>
      </c>
      <c r="S248" s="140">
        <v>50.399999999999977</v>
      </c>
    </row>
    <row r="249" spans="1:19" x14ac:dyDescent="0.25">
      <c r="A249" s="139">
        <v>20</v>
      </c>
      <c r="B249" s="140" t="s">
        <v>92</v>
      </c>
      <c r="C249" s="140" t="s">
        <v>2010</v>
      </c>
      <c r="D249" s="141" t="s">
        <v>2011</v>
      </c>
      <c r="E249" s="140" t="s">
        <v>2012</v>
      </c>
      <c r="F249" s="140" t="s">
        <v>1857</v>
      </c>
      <c r="G249" s="140" t="s">
        <v>94</v>
      </c>
      <c r="H249" s="140" t="s">
        <v>95</v>
      </c>
      <c r="I249" s="140">
        <v>15</v>
      </c>
      <c r="J249" s="140" t="s">
        <v>92</v>
      </c>
      <c r="K249" s="140" t="s">
        <v>1849</v>
      </c>
      <c r="L249" s="142" t="s">
        <v>1177</v>
      </c>
      <c r="M249" s="140">
        <v>724.5</v>
      </c>
      <c r="N249" s="140">
        <v>20</v>
      </c>
      <c r="Q249" s="140">
        <v>630</v>
      </c>
      <c r="S249" s="140">
        <v>94.5</v>
      </c>
    </row>
    <row r="250" spans="1:19" x14ac:dyDescent="0.25">
      <c r="A250" s="139">
        <v>21</v>
      </c>
      <c r="B250" s="140" t="s">
        <v>92</v>
      </c>
      <c r="C250" s="140" t="s">
        <v>152</v>
      </c>
      <c r="D250" s="141" t="s">
        <v>2013</v>
      </c>
      <c r="E250" s="140" t="s">
        <v>2014</v>
      </c>
      <c r="F250" s="140" t="s">
        <v>1857</v>
      </c>
      <c r="G250" s="140" t="s">
        <v>94</v>
      </c>
      <c r="H250" s="140" t="s">
        <v>95</v>
      </c>
      <c r="I250" s="140">
        <v>10</v>
      </c>
      <c r="J250" s="140" t="s">
        <v>92</v>
      </c>
      <c r="K250" s="140" t="s">
        <v>1849</v>
      </c>
      <c r="L250" s="142" t="s">
        <v>1177</v>
      </c>
      <c r="M250" s="140">
        <v>482.99999999999994</v>
      </c>
      <c r="N250" s="140">
        <v>21</v>
      </c>
      <c r="Q250" s="140">
        <v>420</v>
      </c>
      <c r="S250" s="140">
        <v>62.999999999999943</v>
      </c>
    </row>
    <row r="251" spans="1:19" x14ac:dyDescent="0.25">
      <c r="A251" s="139">
        <v>22</v>
      </c>
      <c r="B251" s="140" t="s">
        <v>92</v>
      </c>
      <c r="C251" s="140" t="s">
        <v>1186</v>
      </c>
      <c r="D251" s="141" t="s">
        <v>1234</v>
      </c>
      <c r="E251" s="140" t="s">
        <v>1235</v>
      </c>
      <c r="F251" s="140" t="s">
        <v>1857</v>
      </c>
      <c r="G251" s="140" t="s">
        <v>94</v>
      </c>
      <c r="H251" s="140" t="s">
        <v>95</v>
      </c>
      <c r="I251" s="140">
        <v>6</v>
      </c>
      <c r="J251" s="140" t="s">
        <v>92</v>
      </c>
      <c r="K251" s="140" t="s">
        <v>1849</v>
      </c>
      <c r="L251" s="142" t="s">
        <v>1177</v>
      </c>
      <c r="M251" s="140">
        <v>289.79999999999995</v>
      </c>
      <c r="N251" s="140">
        <v>22</v>
      </c>
      <c r="Q251" s="140">
        <v>252</v>
      </c>
      <c r="S251" s="140">
        <v>37.799999999999955</v>
      </c>
    </row>
    <row r="252" spans="1:19" x14ac:dyDescent="0.25">
      <c r="A252" s="139">
        <v>23</v>
      </c>
      <c r="B252" s="140" t="s">
        <v>92</v>
      </c>
      <c r="C252" s="140" t="s">
        <v>107</v>
      </c>
      <c r="D252" s="141" t="s">
        <v>108</v>
      </c>
      <c r="E252" s="140" t="s">
        <v>1202</v>
      </c>
      <c r="F252" s="140" t="s">
        <v>1857</v>
      </c>
      <c r="G252" s="140" t="s">
        <v>94</v>
      </c>
      <c r="H252" s="140" t="s">
        <v>95</v>
      </c>
      <c r="I252" s="140">
        <v>8</v>
      </c>
      <c r="J252" s="140" t="s">
        <v>92</v>
      </c>
      <c r="K252" s="140" t="s">
        <v>1849</v>
      </c>
      <c r="L252" s="142" t="s">
        <v>1177</v>
      </c>
      <c r="M252" s="140">
        <v>386.4</v>
      </c>
      <c r="N252" s="140">
        <v>23</v>
      </c>
      <c r="Q252" s="140">
        <v>336</v>
      </c>
      <c r="S252" s="140">
        <v>50.399999999999977</v>
      </c>
    </row>
    <row r="253" spans="1:19" x14ac:dyDescent="0.25">
      <c r="A253" s="139">
        <v>24</v>
      </c>
      <c r="B253" s="140" t="s">
        <v>92</v>
      </c>
      <c r="C253" s="140" t="s">
        <v>114</v>
      </c>
      <c r="D253" s="141" t="s">
        <v>115</v>
      </c>
      <c r="E253" s="140" t="s">
        <v>1215</v>
      </c>
      <c r="F253" s="140" t="s">
        <v>1857</v>
      </c>
      <c r="G253" s="140" t="s">
        <v>94</v>
      </c>
      <c r="H253" s="140" t="s">
        <v>95</v>
      </c>
      <c r="I253" s="140">
        <v>7</v>
      </c>
      <c r="J253" s="140" t="s">
        <v>92</v>
      </c>
      <c r="K253" s="140" t="s">
        <v>1849</v>
      </c>
      <c r="L253" s="142" t="s">
        <v>1177</v>
      </c>
      <c r="M253" s="140">
        <v>338.09999999999997</v>
      </c>
      <c r="N253" s="140">
        <v>24</v>
      </c>
      <c r="Q253" s="140">
        <v>294</v>
      </c>
      <c r="S253" s="140">
        <v>44.099999999999966</v>
      </c>
    </row>
    <row r="254" spans="1:19" x14ac:dyDescent="0.25">
      <c r="A254" s="139">
        <v>25</v>
      </c>
      <c r="B254" s="140" t="s">
        <v>92</v>
      </c>
      <c r="C254" s="140" t="s">
        <v>123</v>
      </c>
      <c r="D254" s="141" t="s">
        <v>1225</v>
      </c>
      <c r="E254" s="140" t="s">
        <v>964</v>
      </c>
      <c r="F254" s="140" t="s">
        <v>1857</v>
      </c>
      <c r="G254" s="140" t="s">
        <v>94</v>
      </c>
      <c r="H254" s="140" t="s">
        <v>95</v>
      </c>
      <c r="I254" s="140">
        <v>7</v>
      </c>
      <c r="J254" s="140" t="s">
        <v>92</v>
      </c>
      <c r="K254" s="140" t="s">
        <v>1849</v>
      </c>
      <c r="L254" s="142" t="s">
        <v>1177</v>
      </c>
      <c r="M254" s="140">
        <v>338.09999999999997</v>
      </c>
      <c r="N254" s="140">
        <v>25</v>
      </c>
      <c r="Q254" s="140">
        <v>294</v>
      </c>
      <c r="S254" s="140">
        <v>44.099999999999966</v>
      </c>
    </row>
    <row r="255" spans="1:19" x14ac:dyDescent="0.25">
      <c r="A255" s="139">
        <v>26</v>
      </c>
      <c r="B255" s="140" t="s">
        <v>92</v>
      </c>
      <c r="C255" s="140" t="s">
        <v>217</v>
      </c>
      <c r="D255" s="141" t="s">
        <v>218</v>
      </c>
      <c r="E255" s="140" t="s">
        <v>217</v>
      </c>
      <c r="F255" s="140" t="s">
        <v>1857</v>
      </c>
      <c r="G255" s="140" t="s">
        <v>94</v>
      </c>
      <c r="H255" s="140" t="s">
        <v>95</v>
      </c>
      <c r="I255" s="140">
        <v>13</v>
      </c>
      <c r="J255" s="140" t="s">
        <v>92</v>
      </c>
      <c r="K255" s="140" t="s">
        <v>1849</v>
      </c>
      <c r="L255" s="142" t="s">
        <v>1177</v>
      </c>
      <c r="M255" s="140">
        <v>627.9</v>
      </c>
      <c r="N255" s="140">
        <v>26</v>
      </c>
      <c r="Q255" s="140">
        <v>546</v>
      </c>
      <c r="S255" s="140">
        <v>81.899999999999977</v>
      </c>
    </row>
    <row r="256" spans="1:19" x14ac:dyDescent="0.25">
      <c r="A256" s="139">
        <v>27</v>
      </c>
      <c r="B256" s="140" t="s">
        <v>92</v>
      </c>
      <c r="C256" s="140" t="s">
        <v>136</v>
      </c>
      <c r="D256" s="141" t="s">
        <v>137</v>
      </c>
      <c r="E256" s="140" t="s">
        <v>1212</v>
      </c>
      <c r="F256" s="140" t="s">
        <v>1857</v>
      </c>
      <c r="G256" s="140" t="s">
        <v>94</v>
      </c>
      <c r="H256" s="140" t="s">
        <v>95</v>
      </c>
      <c r="I256" s="140">
        <v>8</v>
      </c>
      <c r="J256" s="140" t="s">
        <v>92</v>
      </c>
      <c r="K256" s="140" t="s">
        <v>1849</v>
      </c>
      <c r="L256" s="142" t="s">
        <v>1177</v>
      </c>
      <c r="M256" s="140">
        <v>386.4</v>
      </c>
      <c r="N256" s="140">
        <v>27</v>
      </c>
      <c r="Q256" s="140">
        <v>336</v>
      </c>
      <c r="S256" s="140">
        <v>50.399999999999977</v>
      </c>
    </row>
    <row r="257" spans="1:19" x14ac:dyDescent="0.25">
      <c r="A257" s="139">
        <v>28</v>
      </c>
      <c r="B257" s="140" t="s">
        <v>92</v>
      </c>
      <c r="C257" s="140" t="s">
        <v>196</v>
      </c>
      <c r="D257" s="141" t="s">
        <v>2015</v>
      </c>
      <c r="E257" s="140" t="s">
        <v>196</v>
      </c>
      <c r="F257" s="140" t="s">
        <v>1857</v>
      </c>
      <c r="G257" s="140" t="s">
        <v>94</v>
      </c>
      <c r="H257" s="140" t="s">
        <v>95</v>
      </c>
      <c r="I257" s="140">
        <v>8</v>
      </c>
      <c r="J257" s="140" t="s">
        <v>92</v>
      </c>
      <c r="K257" s="140" t="s">
        <v>1849</v>
      </c>
      <c r="L257" s="142" t="s">
        <v>1177</v>
      </c>
      <c r="M257" s="140">
        <v>386.4</v>
      </c>
      <c r="N257" s="140">
        <v>28</v>
      </c>
      <c r="Q257" s="140">
        <v>336</v>
      </c>
      <c r="S257" s="140">
        <v>50.399999999999977</v>
      </c>
    </row>
    <row r="258" spans="1:19" x14ac:dyDescent="0.25">
      <c r="A258" s="139">
        <v>29</v>
      </c>
      <c r="B258" s="140" t="s">
        <v>92</v>
      </c>
      <c r="C258" s="140" t="s">
        <v>103</v>
      </c>
      <c r="D258" s="141" t="s">
        <v>104</v>
      </c>
      <c r="E258" s="140" t="s">
        <v>1199</v>
      </c>
      <c r="F258" s="140" t="s">
        <v>1857</v>
      </c>
      <c r="G258" s="140" t="s">
        <v>94</v>
      </c>
      <c r="H258" s="140" t="s">
        <v>95</v>
      </c>
      <c r="I258" s="140">
        <v>11</v>
      </c>
      <c r="J258" s="140" t="s">
        <v>92</v>
      </c>
      <c r="K258" s="140" t="s">
        <v>1849</v>
      </c>
      <c r="L258" s="142" t="s">
        <v>1177</v>
      </c>
      <c r="M258" s="140">
        <v>531.29999999999995</v>
      </c>
      <c r="N258" s="140">
        <v>29</v>
      </c>
      <c r="Q258" s="140">
        <v>462</v>
      </c>
      <c r="S258" s="140">
        <v>69.299999999999955</v>
      </c>
    </row>
    <row r="259" spans="1:19" x14ac:dyDescent="0.25">
      <c r="A259" s="139">
        <v>30</v>
      </c>
      <c r="B259" s="140" t="s">
        <v>92</v>
      </c>
      <c r="C259" s="140" t="s">
        <v>120</v>
      </c>
      <c r="D259" s="141" t="s">
        <v>121</v>
      </c>
      <c r="E259" s="140" t="s">
        <v>120</v>
      </c>
      <c r="F259" s="140" t="s">
        <v>1857</v>
      </c>
      <c r="G259" s="140" t="s">
        <v>94</v>
      </c>
      <c r="H259" s="140" t="s">
        <v>95</v>
      </c>
      <c r="I259" s="140">
        <v>11</v>
      </c>
      <c r="J259" s="140" t="s">
        <v>92</v>
      </c>
      <c r="K259" s="140" t="s">
        <v>1849</v>
      </c>
      <c r="L259" s="142" t="s">
        <v>1177</v>
      </c>
      <c r="M259" s="140">
        <v>531.29999999999995</v>
      </c>
      <c r="N259" s="140">
        <v>30</v>
      </c>
      <c r="Q259" s="140">
        <v>462</v>
      </c>
      <c r="S259" s="140">
        <v>69.299999999999955</v>
      </c>
    </row>
    <row r="260" spans="1:19" x14ac:dyDescent="0.25">
      <c r="A260" s="139">
        <v>31</v>
      </c>
      <c r="B260" s="140" t="s">
        <v>92</v>
      </c>
      <c r="C260" s="140" t="s">
        <v>153</v>
      </c>
      <c r="D260" s="141" t="s">
        <v>154</v>
      </c>
      <c r="E260" s="140" t="s">
        <v>153</v>
      </c>
      <c r="F260" s="140" t="s">
        <v>1857</v>
      </c>
      <c r="G260" s="140" t="s">
        <v>94</v>
      </c>
      <c r="H260" s="140" t="s">
        <v>95</v>
      </c>
      <c r="I260" s="140">
        <v>10</v>
      </c>
      <c r="J260" s="140" t="s">
        <v>92</v>
      </c>
      <c r="K260" s="140" t="s">
        <v>1849</v>
      </c>
      <c r="L260" s="142" t="s">
        <v>1177</v>
      </c>
      <c r="M260" s="140">
        <v>482.99999999999994</v>
      </c>
      <c r="N260" s="140">
        <v>31</v>
      </c>
      <c r="Q260" s="140">
        <v>420</v>
      </c>
      <c r="S260" s="140">
        <v>62.999999999999943</v>
      </c>
    </row>
    <row r="261" spans="1:19" x14ac:dyDescent="0.25">
      <c r="A261" s="139">
        <v>32</v>
      </c>
      <c r="B261" s="140" t="s">
        <v>92</v>
      </c>
      <c r="C261" s="140" t="s">
        <v>161</v>
      </c>
      <c r="D261" s="141" t="s">
        <v>2016</v>
      </c>
      <c r="E261" s="140" t="s">
        <v>2017</v>
      </c>
      <c r="F261" s="140" t="s">
        <v>1857</v>
      </c>
      <c r="G261" s="140" t="s">
        <v>94</v>
      </c>
      <c r="H261" s="140" t="s">
        <v>95</v>
      </c>
      <c r="I261" s="140">
        <v>9</v>
      </c>
      <c r="J261" s="140" t="s">
        <v>92</v>
      </c>
      <c r="K261" s="140" t="s">
        <v>1849</v>
      </c>
      <c r="L261" s="142" t="s">
        <v>1177</v>
      </c>
      <c r="M261" s="140">
        <v>434.7</v>
      </c>
      <c r="N261" s="140">
        <v>32</v>
      </c>
      <c r="Q261" s="140">
        <v>378</v>
      </c>
      <c r="S261" s="140">
        <v>56.699999999999989</v>
      </c>
    </row>
    <row r="262" spans="1:19" x14ac:dyDescent="0.25">
      <c r="A262" s="139">
        <v>33</v>
      </c>
      <c r="B262" s="140" t="s">
        <v>92</v>
      </c>
      <c r="C262" s="140" t="s">
        <v>163</v>
      </c>
      <c r="D262" s="141" t="s">
        <v>1228</v>
      </c>
      <c r="E262" s="140" t="s">
        <v>1229</v>
      </c>
      <c r="F262" s="140" t="s">
        <v>1857</v>
      </c>
      <c r="G262" s="140" t="s">
        <v>94</v>
      </c>
      <c r="H262" s="140" t="s">
        <v>95</v>
      </c>
      <c r="I262" s="140">
        <v>8</v>
      </c>
      <c r="J262" s="140" t="s">
        <v>92</v>
      </c>
      <c r="K262" s="140" t="s">
        <v>1849</v>
      </c>
      <c r="L262" s="142" t="s">
        <v>1177</v>
      </c>
      <c r="M262" s="140">
        <v>386.4</v>
      </c>
      <c r="N262" s="140">
        <v>33</v>
      </c>
      <c r="Q262" s="140">
        <v>336</v>
      </c>
      <c r="S262" s="140">
        <v>50.399999999999977</v>
      </c>
    </row>
    <row r="263" spans="1:19" x14ac:dyDescent="0.25">
      <c r="A263" s="139">
        <v>34</v>
      </c>
      <c r="B263" s="140" t="s">
        <v>92</v>
      </c>
      <c r="C263" s="140" t="s">
        <v>150</v>
      </c>
      <c r="D263" s="141" t="s">
        <v>151</v>
      </c>
      <c r="E263" s="140" t="s">
        <v>150</v>
      </c>
      <c r="F263" s="140" t="s">
        <v>1857</v>
      </c>
      <c r="G263" s="140" t="s">
        <v>94</v>
      </c>
      <c r="H263" s="140" t="s">
        <v>95</v>
      </c>
      <c r="I263" s="140">
        <v>14</v>
      </c>
      <c r="J263" s="140" t="s">
        <v>92</v>
      </c>
      <c r="K263" s="140" t="s">
        <v>1849</v>
      </c>
      <c r="L263" s="142" t="s">
        <v>1177</v>
      </c>
      <c r="M263" s="140">
        <v>676.19999999999993</v>
      </c>
      <c r="N263" s="140">
        <v>34</v>
      </c>
      <c r="Q263" s="140">
        <v>588</v>
      </c>
      <c r="S263" s="140">
        <v>88.199999999999932</v>
      </c>
    </row>
    <row r="264" spans="1:19" x14ac:dyDescent="0.25">
      <c r="A264" s="139">
        <v>35</v>
      </c>
      <c r="B264" s="140" t="s">
        <v>92</v>
      </c>
      <c r="C264" s="140" t="s">
        <v>92</v>
      </c>
      <c r="D264" s="141" t="s">
        <v>128</v>
      </c>
      <c r="E264" s="140" t="s">
        <v>1205</v>
      </c>
      <c r="F264" s="140" t="s">
        <v>1857</v>
      </c>
      <c r="G264" s="140" t="s">
        <v>94</v>
      </c>
      <c r="H264" s="140" t="s">
        <v>95</v>
      </c>
      <c r="I264" s="140">
        <v>11</v>
      </c>
      <c r="J264" s="140" t="s">
        <v>92</v>
      </c>
      <c r="K264" s="140" t="s">
        <v>1849</v>
      </c>
      <c r="L264" s="142" t="s">
        <v>1178</v>
      </c>
      <c r="M264" s="140">
        <v>531.29999999999995</v>
      </c>
      <c r="N264" s="140">
        <v>35</v>
      </c>
      <c r="Q264" s="140">
        <v>462</v>
      </c>
      <c r="S264" s="140">
        <v>69.299999999999955</v>
      </c>
    </row>
    <row r="265" spans="1:19" x14ac:dyDescent="0.25">
      <c r="A265" s="139">
        <v>36</v>
      </c>
      <c r="B265" s="140" t="s">
        <v>92</v>
      </c>
      <c r="C265" s="140" t="s">
        <v>2018</v>
      </c>
      <c r="D265" s="141" t="s">
        <v>2019</v>
      </c>
      <c r="E265" s="140" t="s">
        <v>2020</v>
      </c>
      <c r="F265" s="140" t="s">
        <v>1857</v>
      </c>
      <c r="G265" s="140" t="s">
        <v>94</v>
      </c>
      <c r="H265" s="140" t="s">
        <v>95</v>
      </c>
      <c r="I265" s="140">
        <v>9</v>
      </c>
      <c r="J265" s="140" t="s">
        <v>92</v>
      </c>
      <c r="K265" s="140" t="s">
        <v>1849</v>
      </c>
      <c r="L265" s="142" t="s">
        <v>1177</v>
      </c>
      <c r="M265" s="140">
        <v>434.7</v>
      </c>
      <c r="N265" s="140">
        <v>36</v>
      </c>
      <c r="Q265" s="140">
        <v>378</v>
      </c>
      <c r="S265" s="140">
        <v>56.699999999999989</v>
      </c>
    </row>
    <row r="266" spans="1:19" x14ac:dyDescent="0.25">
      <c r="A266" s="139">
        <v>37</v>
      </c>
      <c r="B266" s="140" t="s">
        <v>92</v>
      </c>
      <c r="C266" s="140" t="s">
        <v>116</v>
      </c>
      <c r="D266" s="141" t="s">
        <v>117</v>
      </c>
      <c r="E266" s="140" t="s">
        <v>116</v>
      </c>
      <c r="F266" s="140" t="s">
        <v>1857</v>
      </c>
      <c r="G266" s="140" t="s">
        <v>94</v>
      </c>
      <c r="H266" s="140" t="s">
        <v>95</v>
      </c>
      <c r="I266" s="140">
        <v>8</v>
      </c>
      <c r="J266" s="140" t="s">
        <v>92</v>
      </c>
      <c r="K266" s="140" t="s">
        <v>1849</v>
      </c>
      <c r="L266" s="142" t="s">
        <v>1177</v>
      </c>
      <c r="M266" s="140">
        <v>386.4</v>
      </c>
      <c r="N266" s="140">
        <v>37</v>
      </c>
      <c r="Q266" s="140">
        <v>336</v>
      </c>
      <c r="S266" s="140">
        <v>50.399999999999977</v>
      </c>
    </row>
    <row r="267" spans="1:19" x14ac:dyDescent="0.25">
      <c r="A267" s="139">
        <v>38</v>
      </c>
      <c r="B267" s="140" t="s">
        <v>92</v>
      </c>
      <c r="C267" s="140" t="s">
        <v>140</v>
      </c>
      <c r="D267" s="141" t="s">
        <v>2021</v>
      </c>
      <c r="E267" s="140" t="s">
        <v>140</v>
      </c>
      <c r="F267" s="140" t="s">
        <v>1857</v>
      </c>
      <c r="G267" s="140" t="s">
        <v>94</v>
      </c>
      <c r="H267" s="140" t="s">
        <v>95</v>
      </c>
      <c r="I267" s="140">
        <v>11</v>
      </c>
      <c r="J267" s="140" t="s">
        <v>92</v>
      </c>
      <c r="K267" s="140" t="s">
        <v>1849</v>
      </c>
      <c r="L267" s="142" t="s">
        <v>1177</v>
      </c>
      <c r="M267" s="140">
        <v>531.29999999999995</v>
      </c>
      <c r="N267" s="140">
        <v>38</v>
      </c>
      <c r="Q267" s="140">
        <v>462</v>
      </c>
      <c r="S267" s="140">
        <v>69.299999999999955</v>
      </c>
    </row>
    <row r="268" spans="1:19" x14ac:dyDescent="0.25">
      <c r="A268" s="139">
        <v>39</v>
      </c>
      <c r="B268" s="140" t="s">
        <v>92</v>
      </c>
      <c r="C268" s="140" t="s">
        <v>155</v>
      </c>
      <c r="D268" s="141" t="s">
        <v>156</v>
      </c>
      <c r="E268" s="140" t="s">
        <v>1216</v>
      </c>
      <c r="F268" s="140" t="s">
        <v>1857</v>
      </c>
      <c r="G268" s="140" t="s">
        <v>94</v>
      </c>
      <c r="H268" s="140" t="s">
        <v>95</v>
      </c>
      <c r="I268" s="140">
        <v>9</v>
      </c>
      <c r="J268" s="140" t="s">
        <v>92</v>
      </c>
      <c r="K268" s="140" t="s">
        <v>1849</v>
      </c>
      <c r="L268" s="142" t="s">
        <v>1177</v>
      </c>
      <c r="M268" s="140">
        <v>434.7</v>
      </c>
      <c r="N268" s="140">
        <v>39</v>
      </c>
      <c r="Q268" s="140">
        <v>378</v>
      </c>
      <c r="S268" s="140">
        <v>56.699999999999989</v>
      </c>
    </row>
    <row r="269" spans="1:19" x14ac:dyDescent="0.25">
      <c r="A269" s="139">
        <v>40</v>
      </c>
      <c r="B269" s="140" t="s">
        <v>92</v>
      </c>
      <c r="C269" s="140" t="s">
        <v>155</v>
      </c>
      <c r="D269" s="141" t="s">
        <v>157</v>
      </c>
      <c r="E269" s="140" t="s">
        <v>1217</v>
      </c>
      <c r="F269" s="140" t="s">
        <v>1857</v>
      </c>
      <c r="G269" s="140" t="s">
        <v>94</v>
      </c>
      <c r="H269" s="140" t="s">
        <v>95</v>
      </c>
      <c r="I269" s="140">
        <v>9</v>
      </c>
      <c r="J269" s="140" t="s">
        <v>92</v>
      </c>
      <c r="K269" s="140" t="s">
        <v>1849</v>
      </c>
      <c r="L269" s="142" t="s">
        <v>1177</v>
      </c>
      <c r="M269" s="140">
        <v>434.7</v>
      </c>
      <c r="N269" s="140">
        <v>40</v>
      </c>
      <c r="Q269" s="140">
        <v>378</v>
      </c>
      <c r="S269" s="140">
        <v>56.699999999999989</v>
      </c>
    </row>
    <row r="270" spans="1:19" x14ac:dyDescent="0.25">
      <c r="A270" s="139">
        <v>41</v>
      </c>
      <c r="B270" s="140" t="s">
        <v>92</v>
      </c>
      <c r="C270" s="140" t="s">
        <v>125</v>
      </c>
      <c r="D270" s="141" t="s">
        <v>133</v>
      </c>
      <c r="E270" s="140" t="s">
        <v>125</v>
      </c>
      <c r="F270" s="140" t="s">
        <v>1857</v>
      </c>
      <c r="G270" s="140" t="s">
        <v>94</v>
      </c>
      <c r="H270" s="140" t="s">
        <v>95</v>
      </c>
      <c r="I270" s="140">
        <v>8</v>
      </c>
      <c r="J270" s="140" t="s">
        <v>92</v>
      </c>
      <c r="K270" s="140" t="s">
        <v>1849</v>
      </c>
      <c r="L270" s="142" t="s">
        <v>1177</v>
      </c>
      <c r="M270" s="140">
        <v>386.4</v>
      </c>
      <c r="N270" s="140">
        <v>41</v>
      </c>
      <c r="Q270" s="140">
        <v>336</v>
      </c>
      <c r="S270" s="140">
        <v>50.399999999999977</v>
      </c>
    </row>
    <row r="271" spans="1:19" x14ac:dyDescent="0.25">
      <c r="A271" s="139">
        <v>42</v>
      </c>
      <c r="B271" s="140" t="s">
        <v>92</v>
      </c>
      <c r="C271" s="140" t="s">
        <v>111</v>
      </c>
      <c r="D271" s="141" t="s">
        <v>112</v>
      </c>
      <c r="E271" s="140" t="s">
        <v>111</v>
      </c>
      <c r="F271" s="140" t="s">
        <v>1857</v>
      </c>
      <c r="G271" s="140" t="s">
        <v>94</v>
      </c>
      <c r="H271" s="140" t="s">
        <v>95</v>
      </c>
      <c r="I271" s="140">
        <v>13</v>
      </c>
      <c r="J271" s="140" t="s">
        <v>92</v>
      </c>
      <c r="K271" s="140" t="s">
        <v>1849</v>
      </c>
      <c r="L271" s="142" t="s">
        <v>1177</v>
      </c>
      <c r="M271" s="140">
        <v>627.9</v>
      </c>
      <c r="N271" s="140">
        <v>42</v>
      </c>
      <c r="Q271" s="140">
        <v>546</v>
      </c>
      <c r="S271" s="140">
        <v>81.899999999999977</v>
      </c>
    </row>
    <row r="272" spans="1:19" x14ac:dyDescent="0.25">
      <c r="A272" s="139">
        <v>43</v>
      </c>
      <c r="B272" s="140" t="s">
        <v>92</v>
      </c>
      <c r="C272" s="140" t="s">
        <v>1184</v>
      </c>
      <c r="D272" s="141" t="s">
        <v>1223</v>
      </c>
      <c r="E272" s="140" t="s">
        <v>1224</v>
      </c>
      <c r="F272" s="140" t="s">
        <v>1857</v>
      </c>
      <c r="G272" s="140" t="s">
        <v>94</v>
      </c>
      <c r="H272" s="140" t="s">
        <v>95</v>
      </c>
      <c r="I272" s="140">
        <v>7</v>
      </c>
      <c r="J272" s="140" t="s">
        <v>92</v>
      </c>
      <c r="K272" s="140" t="s">
        <v>1849</v>
      </c>
      <c r="L272" s="142" t="s">
        <v>1177</v>
      </c>
      <c r="M272" s="140">
        <v>338.09999999999997</v>
      </c>
      <c r="N272" s="140">
        <v>43</v>
      </c>
      <c r="Q272" s="140">
        <v>294</v>
      </c>
      <c r="S272" s="140">
        <v>44.099999999999966</v>
      </c>
    </row>
    <row r="273" spans="1:19" x14ac:dyDescent="0.25">
      <c r="A273" s="139">
        <v>44</v>
      </c>
      <c r="B273" s="140" t="s">
        <v>92</v>
      </c>
      <c r="C273" s="140" t="s">
        <v>92</v>
      </c>
      <c r="D273" s="141" t="s">
        <v>131</v>
      </c>
      <c r="E273" s="140" t="s">
        <v>1208</v>
      </c>
      <c r="F273" s="140" t="s">
        <v>1857</v>
      </c>
      <c r="G273" s="140" t="s">
        <v>94</v>
      </c>
      <c r="H273" s="140" t="s">
        <v>95</v>
      </c>
      <c r="I273" s="140">
        <v>12</v>
      </c>
      <c r="J273" s="140" t="s">
        <v>92</v>
      </c>
      <c r="K273" s="140" t="s">
        <v>1849</v>
      </c>
      <c r="L273" s="142" t="s">
        <v>1178</v>
      </c>
      <c r="M273" s="140">
        <v>579.59999999999991</v>
      </c>
      <c r="N273" s="140">
        <v>44</v>
      </c>
      <c r="Q273" s="140">
        <v>504</v>
      </c>
      <c r="S273" s="140">
        <v>75.599999999999909</v>
      </c>
    </row>
    <row r="274" spans="1:19" x14ac:dyDescent="0.25">
      <c r="A274" s="139">
        <v>45</v>
      </c>
      <c r="B274" s="140" t="s">
        <v>92</v>
      </c>
      <c r="C274" s="140" t="s">
        <v>142</v>
      </c>
      <c r="D274" s="141" t="s">
        <v>143</v>
      </c>
      <c r="E274" s="140" t="s">
        <v>142</v>
      </c>
      <c r="F274" s="140" t="s">
        <v>1857</v>
      </c>
      <c r="G274" s="140" t="s">
        <v>94</v>
      </c>
      <c r="H274" s="140" t="s">
        <v>95</v>
      </c>
      <c r="I274" s="140">
        <v>10</v>
      </c>
      <c r="J274" s="140" t="s">
        <v>92</v>
      </c>
      <c r="K274" s="140" t="s">
        <v>1849</v>
      </c>
      <c r="L274" s="142" t="s">
        <v>1177</v>
      </c>
      <c r="M274" s="140">
        <v>482.99999999999994</v>
      </c>
      <c r="N274" s="140">
        <v>45</v>
      </c>
      <c r="Q274" s="140">
        <v>420</v>
      </c>
      <c r="S274" s="140">
        <v>62.999999999999943</v>
      </c>
    </row>
    <row r="275" spans="1:19" x14ac:dyDescent="0.25">
      <c r="A275" s="139">
        <v>46</v>
      </c>
      <c r="B275" s="140" t="s">
        <v>92</v>
      </c>
      <c r="C275" s="140" t="s">
        <v>92</v>
      </c>
      <c r="D275" s="141" t="s">
        <v>130</v>
      </c>
      <c r="E275" s="140" t="s">
        <v>1207</v>
      </c>
      <c r="F275" s="140" t="s">
        <v>1857</v>
      </c>
      <c r="G275" s="140" t="s">
        <v>94</v>
      </c>
      <c r="H275" s="140" t="s">
        <v>95</v>
      </c>
      <c r="I275" s="140">
        <v>12</v>
      </c>
      <c r="J275" s="140" t="s">
        <v>92</v>
      </c>
      <c r="K275" s="140" t="s">
        <v>1849</v>
      </c>
      <c r="L275" s="142" t="s">
        <v>1178</v>
      </c>
      <c r="M275" s="140">
        <v>579.59999999999991</v>
      </c>
      <c r="N275" s="140">
        <v>46</v>
      </c>
      <c r="Q275" s="140">
        <v>504</v>
      </c>
      <c r="S275" s="140">
        <v>75.599999999999909</v>
      </c>
    </row>
    <row r="276" spans="1:19" x14ac:dyDescent="0.25">
      <c r="A276" s="139">
        <v>47</v>
      </c>
      <c r="B276" s="140" t="s">
        <v>92</v>
      </c>
      <c r="C276" s="140" t="s">
        <v>92</v>
      </c>
      <c r="D276" s="141" t="s">
        <v>126</v>
      </c>
      <c r="E276" s="140" t="s">
        <v>127</v>
      </c>
      <c r="F276" s="140" t="s">
        <v>1857</v>
      </c>
      <c r="G276" s="140" t="s">
        <v>94</v>
      </c>
      <c r="H276" s="140" t="s">
        <v>95</v>
      </c>
      <c r="I276" s="140">
        <v>14</v>
      </c>
      <c r="J276" s="140" t="s">
        <v>92</v>
      </c>
      <c r="K276" s="140" t="s">
        <v>1849</v>
      </c>
      <c r="L276" s="142" t="s">
        <v>1178</v>
      </c>
      <c r="M276" s="140">
        <v>676.19999999999993</v>
      </c>
      <c r="N276" s="140">
        <v>47</v>
      </c>
      <c r="Q276" s="140">
        <v>588</v>
      </c>
      <c r="S276" s="140">
        <v>88.199999999999932</v>
      </c>
    </row>
    <row r="277" spans="1:19" x14ac:dyDescent="0.25">
      <c r="A277" s="139">
        <v>48</v>
      </c>
      <c r="B277" s="140" t="s">
        <v>92</v>
      </c>
      <c r="C277" s="140" t="s">
        <v>92</v>
      </c>
      <c r="D277" s="141" t="s">
        <v>132</v>
      </c>
      <c r="E277" s="140" t="s">
        <v>1209</v>
      </c>
      <c r="F277" s="140" t="s">
        <v>1857</v>
      </c>
      <c r="G277" s="140" t="s">
        <v>94</v>
      </c>
      <c r="H277" s="140" t="s">
        <v>95</v>
      </c>
      <c r="I277" s="140">
        <v>13</v>
      </c>
      <c r="J277" s="140" t="s">
        <v>92</v>
      </c>
      <c r="K277" s="140" t="s">
        <v>1849</v>
      </c>
      <c r="L277" s="142" t="s">
        <v>1178</v>
      </c>
      <c r="M277" s="140">
        <v>627.9</v>
      </c>
      <c r="N277" s="140">
        <v>48</v>
      </c>
      <c r="Q277" s="140">
        <v>546</v>
      </c>
      <c r="S277" s="140">
        <v>81.899999999999977</v>
      </c>
    </row>
    <row r="278" spans="1:19" x14ac:dyDescent="0.25">
      <c r="A278" s="139">
        <v>49</v>
      </c>
      <c r="B278" s="140" t="s">
        <v>92</v>
      </c>
      <c r="C278" s="140" t="s">
        <v>1200</v>
      </c>
      <c r="D278" s="141" t="s">
        <v>2022</v>
      </c>
      <c r="E278" s="140" t="s">
        <v>1200</v>
      </c>
      <c r="F278" s="140" t="s">
        <v>1857</v>
      </c>
      <c r="G278" s="140" t="s">
        <v>94</v>
      </c>
      <c r="H278" s="140" t="s">
        <v>95</v>
      </c>
      <c r="I278" s="140">
        <v>9</v>
      </c>
      <c r="J278" s="140" t="s">
        <v>92</v>
      </c>
      <c r="K278" s="140" t="s">
        <v>1849</v>
      </c>
      <c r="L278" s="142" t="s">
        <v>1177</v>
      </c>
      <c r="M278" s="140">
        <v>434.7</v>
      </c>
      <c r="N278" s="140">
        <v>49</v>
      </c>
      <c r="Q278" s="140">
        <v>378</v>
      </c>
      <c r="S278" s="140">
        <v>56.699999999999989</v>
      </c>
    </row>
    <row r="279" spans="1:19" x14ac:dyDescent="0.25">
      <c r="A279" s="139">
        <v>50</v>
      </c>
      <c r="B279" s="140" t="s">
        <v>92</v>
      </c>
      <c r="C279" s="140" t="s">
        <v>107</v>
      </c>
      <c r="D279" s="141" t="s">
        <v>134</v>
      </c>
      <c r="E279" s="140" t="s">
        <v>1210</v>
      </c>
      <c r="F279" s="140" t="s">
        <v>1857</v>
      </c>
      <c r="G279" s="140" t="s">
        <v>94</v>
      </c>
      <c r="H279" s="140" t="s">
        <v>95</v>
      </c>
      <c r="I279" s="140">
        <v>9</v>
      </c>
      <c r="J279" s="140" t="s">
        <v>92</v>
      </c>
      <c r="K279" s="140" t="s">
        <v>1849</v>
      </c>
      <c r="L279" s="142" t="s">
        <v>1177</v>
      </c>
      <c r="M279" s="140">
        <v>434.7</v>
      </c>
      <c r="N279" s="140">
        <v>50</v>
      </c>
      <c r="Q279" s="140">
        <v>378</v>
      </c>
      <c r="S279" s="140">
        <v>56.699999999999989</v>
      </c>
    </row>
    <row r="280" spans="1:19" x14ac:dyDescent="0.25">
      <c r="A280" s="139">
        <v>51</v>
      </c>
      <c r="B280" s="140" t="s">
        <v>92</v>
      </c>
      <c r="C280" s="140" t="s">
        <v>2023</v>
      </c>
      <c r="D280" s="141" t="s">
        <v>2024</v>
      </c>
      <c r="E280" s="140" t="s">
        <v>2023</v>
      </c>
      <c r="F280" s="140" t="s">
        <v>1857</v>
      </c>
      <c r="G280" s="140" t="s">
        <v>94</v>
      </c>
      <c r="H280" s="140" t="s">
        <v>95</v>
      </c>
      <c r="I280" s="140">
        <v>13</v>
      </c>
      <c r="J280" s="140" t="s">
        <v>92</v>
      </c>
      <c r="K280" s="140" t="s">
        <v>1849</v>
      </c>
      <c r="L280" s="142" t="s">
        <v>1177</v>
      </c>
      <c r="M280" s="140">
        <v>627.9</v>
      </c>
      <c r="N280" s="140">
        <v>51</v>
      </c>
      <c r="Q280" s="140">
        <v>546</v>
      </c>
      <c r="S280" s="140">
        <v>81.899999999999977</v>
      </c>
    </row>
    <row r="281" spans="1:19" x14ac:dyDescent="0.25">
      <c r="A281" s="139">
        <v>52</v>
      </c>
      <c r="B281" s="140" t="s">
        <v>92</v>
      </c>
      <c r="C281" s="140" t="s">
        <v>113</v>
      </c>
      <c r="D281" s="141" t="s">
        <v>1226</v>
      </c>
      <c r="E281" s="140" t="s">
        <v>1227</v>
      </c>
      <c r="F281" s="140" t="s">
        <v>1857</v>
      </c>
      <c r="G281" s="140" t="s">
        <v>94</v>
      </c>
      <c r="H281" s="140" t="s">
        <v>95</v>
      </c>
      <c r="I281" s="140">
        <v>14</v>
      </c>
      <c r="J281" s="140" t="s">
        <v>92</v>
      </c>
      <c r="K281" s="140" t="s">
        <v>1849</v>
      </c>
      <c r="L281" s="142" t="s">
        <v>1177</v>
      </c>
      <c r="M281" s="140">
        <v>676.19999999999993</v>
      </c>
      <c r="N281" s="140">
        <v>52</v>
      </c>
      <c r="Q281" s="140">
        <v>588</v>
      </c>
      <c r="S281" s="140">
        <v>88.199999999999932</v>
      </c>
    </row>
    <row r="282" spans="1:19" x14ac:dyDescent="0.25">
      <c r="A282" s="139">
        <v>53</v>
      </c>
      <c r="B282" s="140" t="s">
        <v>92</v>
      </c>
      <c r="C282" s="140" t="s">
        <v>171</v>
      </c>
      <c r="D282" s="141" t="s">
        <v>1222</v>
      </c>
      <c r="E282" s="140" t="s">
        <v>171</v>
      </c>
      <c r="F282" s="140" t="s">
        <v>1857</v>
      </c>
      <c r="G282" s="140" t="s">
        <v>94</v>
      </c>
      <c r="H282" s="140" t="s">
        <v>95</v>
      </c>
      <c r="I282" s="140">
        <v>14</v>
      </c>
      <c r="J282" s="140" t="s">
        <v>92</v>
      </c>
      <c r="K282" s="140" t="s">
        <v>1849</v>
      </c>
      <c r="L282" s="142" t="s">
        <v>1177</v>
      </c>
      <c r="M282" s="140">
        <v>676.19999999999993</v>
      </c>
      <c r="N282" s="140">
        <v>53</v>
      </c>
      <c r="Q282" s="140">
        <v>588</v>
      </c>
      <c r="S282" s="140">
        <v>88.199999999999932</v>
      </c>
    </row>
    <row r="283" spans="1:19" x14ac:dyDescent="0.25">
      <c r="A283" s="139">
        <v>54</v>
      </c>
      <c r="B283" s="140" t="s">
        <v>92</v>
      </c>
      <c r="C283" s="140" t="s">
        <v>206</v>
      </c>
      <c r="D283" s="141" t="s">
        <v>1220</v>
      </c>
      <c r="E283" s="140" t="s">
        <v>206</v>
      </c>
      <c r="F283" s="140" t="s">
        <v>1857</v>
      </c>
      <c r="G283" s="140" t="s">
        <v>94</v>
      </c>
      <c r="H283" s="140" t="s">
        <v>95</v>
      </c>
      <c r="I283" s="140">
        <v>11</v>
      </c>
      <c r="J283" s="140" t="s">
        <v>92</v>
      </c>
      <c r="K283" s="140" t="s">
        <v>1849</v>
      </c>
      <c r="L283" s="142" t="s">
        <v>1177</v>
      </c>
      <c r="M283" s="140">
        <v>531.29999999999995</v>
      </c>
      <c r="N283" s="140">
        <v>54</v>
      </c>
      <c r="Q283" s="140">
        <v>462</v>
      </c>
      <c r="S283" s="140">
        <v>69.299999999999955</v>
      </c>
    </row>
    <row r="284" spans="1:19" x14ac:dyDescent="0.25">
      <c r="A284" s="139">
        <v>55</v>
      </c>
      <c r="B284" s="140" t="s">
        <v>92</v>
      </c>
      <c r="C284" s="140" t="s">
        <v>109</v>
      </c>
      <c r="D284" s="141" t="s">
        <v>135</v>
      </c>
      <c r="E284" s="140" t="s">
        <v>1211</v>
      </c>
      <c r="F284" s="140" t="s">
        <v>1857</v>
      </c>
      <c r="G284" s="140" t="s">
        <v>94</v>
      </c>
      <c r="H284" s="140" t="s">
        <v>95</v>
      </c>
      <c r="I284" s="140">
        <v>8</v>
      </c>
      <c r="J284" s="140" t="s">
        <v>92</v>
      </c>
      <c r="K284" s="140" t="s">
        <v>1849</v>
      </c>
      <c r="L284" s="142" t="s">
        <v>1177</v>
      </c>
      <c r="M284" s="140">
        <v>386.4</v>
      </c>
      <c r="N284" s="140">
        <v>55</v>
      </c>
      <c r="Q284" s="140">
        <v>336</v>
      </c>
      <c r="S284" s="140">
        <v>50.399999999999977</v>
      </c>
    </row>
    <row r="285" spans="1:19" x14ac:dyDescent="0.25">
      <c r="A285" s="139">
        <v>56</v>
      </c>
      <c r="B285" s="140" t="s">
        <v>92</v>
      </c>
      <c r="C285" s="140" t="s">
        <v>92</v>
      </c>
      <c r="D285" s="141" t="s">
        <v>98</v>
      </c>
      <c r="E285" s="140" t="s">
        <v>99</v>
      </c>
      <c r="F285" s="140" t="s">
        <v>1857</v>
      </c>
      <c r="G285" s="140" t="s">
        <v>94</v>
      </c>
      <c r="H285" s="140" t="s">
        <v>95</v>
      </c>
      <c r="I285" s="140">
        <v>13</v>
      </c>
      <c r="J285" s="140" t="s">
        <v>92</v>
      </c>
      <c r="K285" s="140" t="s">
        <v>1849</v>
      </c>
      <c r="L285" s="142" t="s">
        <v>1178</v>
      </c>
      <c r="M285" s="140">
        <v>627.9</v>
      </c>
      <c r="N285" s="140">
        <v>56</v>
      </c>
      <c r="Q285" s="140">
        <v>546</v>
      </c>
      <c r="S285" s="140">
        <v>81.899999999999977</v>
      </c>
    </row>
    <row r="286" spans="1:19" x14ac:dyDescent="0.25">
      <c r="A286" s="139">
        <v>57</v>
      </c>
      <c r="B286" s="140" t="s">
        <v>92</v>
      </c>
      <c r="C286" s="140" t="s">
        <v>1979</v>
      </c>
      <c r="D286" s="141" t="s">
        <v>2025</v>
      </c>
      <c r="E286" s="140" t="s">
        <v>1979</v>
      </c>
      <c r="F286" s="140" t="s">
        <v>1857</v>
      </c>
      <c r="G286" s="140" t="s">
        <v>94</v>
      </c>
      <c r="H286" s="140" t="s">
        <v>95</v>
      </c>
      <c r="I286" s="140">
        <v>12</v>
      </c>
      <c r="J286" s="140" t="s">
        <v>92</v>
      </c>
      <c r="K286" s="140" t="s">
        <v>1849</v>
      </c>
      <c r="L286" s="142" t="s">
        <v>1177</v>
      </c>
      <c r="M286" s="140">
        <v>579.59999999999991</v>
      </c>
      <c r="N286" s="140">
        <v>57</v>
      </c>
      <c r="Q286" s="140">
        <v>504</v>
      </c>
      <c r="S286" s="140">
        <v>75.599999999999909</v>
      </c>
    </row>
    <row r="287" spans="1:19" x14ac:dyDescent="0.25">
      <c r="A287" s="139">
        <v>58</v>
      </c>
      <c r="B287" s="140" t="s">
        <v>92</v>
      </c>
      <c r="C287" s="140" t="s">
        <v>221</v>
      </c>
      <c r="D287" s="141" t="s">
        <v>222</v>
      </c>
      <c r="E287" s="140" t="s">
        <v>1237</v>
      </c>
      <c r="F287" s="140" t="s">
        <v>1857</v>
      </c>
      <c r="G287" s="140" t="s">
        <v>94</v>
      </c>
      <c r="H287" s="140" t="s">
        <v>95</v>
      </c>
      <c r="I287" s="140">
        <v>10</v>
      </c>
      <c r="J287" s="140" t="s">
        <v>92</v>
      </c>
      <c r="K287" s="140" t="s">
        <v>1849</v>
      </c>
      <c r="L287" s="142" t="s">
        <v>1177</v>
      </c>
      <c r="M287" s="140">
        <v>482.99999999999994</v>
      </c>
      <c r="N287" s="140">
        <v>58</v>
      </c>
      <c r="Q287" s="140">
        <v>420</v>
      </c>
      <c r="S287" s="140">
        <v>62.999999999999943</v>
      </c>
    </row>
    <row r="288" spans="1:19" x14ac:dyDescent="0.25">
      <c r="A288" s="139">
        <v>59</v>
      </c>
      <c r="B288" s="140" t="s">
        <v>92</v>
      </c>
      <c r="C288" s="140" t="s">
        <v>105</v>
      </c>
      <c r="D288" s="141" t="s">
        <v>106</v>
      </c>
      <c r="E288" s="140" t="s">
        <v>105</v>
      </c>
      <c r="F288" s="140" t="s">
        <v>1857</v>
      </c>
      <c r="G288" s="140" t="s">
        <v>94</v>
      </c>
      <c r="H288" s="140" t="s">
        <v>95</v>
      </c>
      <c r="I288" s="140">
        <v>11</v>
      </c>
      <c r="J288" s="140" t="s">
        <v>92</v>
      </c>
      <c r="K288" s="140" t="s">
        <v>1849</v>
      </c>
      <c r="L288" s="142" t="s">
        <v>1177</v>
      </c>
      <c r="M288" s="140">
        <v>531.29999999999995</v>
      </c>
      <c r="N288" s="140">
        <v>59</v>
      </c>
      <c r="Q288" s="140">
        <v>462</v>
      </c>
      <c r="S288" s="140">
        <v>69.299999999999955</v>
      </c>
    </row>
    <row r="289" spans="1:19" x14ac:dyDescent="0.25">
      <c r="A289" s="139">
        <v>60</v>
      </c>
      <c r="B289" s="140" t="s">
        <v>92</v>
      </c>
      <c r="C289" s="140" t="s">
        <v>144</v>
      </c>
      <c r="D289" s="141" t="s">
        <v>215</v>
      </c>
      <c r="E289" s="140" t="s">
        <v>144</v>
      </c>
      <c r="F289" s="140" t="s">
        <v>1857</v>
      </c>
      <c r="G289" s="140" t="s">
        <v>94</v>
      </c>
      <c r="H289" s="140" t="s">
        <v>95</v>
      </c>
      <c r="I289" s="140">
        <v>9</v>
      </c>
      <c r="J289" s="140" t="s">
        <v>92</v>
      </c>
      <c r="K289" s="140" t="s">
        <v>1849</v>
      </c>
      <c r="L289" s="142" t="s">
        <v>1177</v>
      </c>
      <c r="M289" s="140">
        <v>434.7</v>
      </c>
      <c r="N289" s="140">
        <v>60</v>
      </c>
      <c r="Q289" s="140">
        <v>378</v>
      </c>
      <c r="S289" s="140">
        <v>56.699999999999989</v>
      </c>
    </row>
    <row r="290" spans="1:19" x14ac:dyDescent="0.25">
      <c r="A290" s="139">
        <v>61</v>
      </c>
      <c r="B290" s="140" t="s">
        <v>92</v>
      </c>
      <c r="C290" s="140" t="s">
        <v>144</v>
      </c>
      <c r="D290" s="141" t="s">
        <v>145</v>
      </c>
      <c r="E290" s="140" t="s">
        <v>144</v>
      </c>
      <c r="F290" s="140" t="s">
        <v>1857</v>
      </c>
      <c r="G290" s="140" t="s">
        <v>94</v>
      </c>
      <c r="H290" s="140" t="s">
        <v>95</v>
      </c>
      <c r="I290" s="140">
        <v>10</v>
      </c>
      <c r="J290" s="140" t="s">
        <v>92</v>
      </c>
      <c r="K290" s="140" t="s">
        <v>1849</v>
      </c>
      <c r="L290" s="142" t="s">
        <v>1177</v>
      </c>
      <c r="M290" s="140">
        <v>482.99999999999994</v>
      </c>
      <c r="N290" s="140">
        <v>61</v>
      </c>
      <c r="Q290" s="140">
        <v>420</v>
      </c>
      <c r="S290" s="140">
        <v>62.999999999999943</v>
      </c>
    </row>
    <row r="291" spans="1:19" x14ac:dyDescent="0.25">
      <c r="A291" s="139">
        <v>62</v>
      </c>
      <c r="B291" s="140" t="s">
        <v>237</v>
      </c>
      <c r="C291" s="140" t="s">
        <v>247</v>
      </c>
      <c r="D291" s="141" t="s">
        <v>248</v>
      </c>
      <c r="E291" s="140" t="s">
        <v>247</v>
      </c>
      <c r="F291" s="140" t="s">
        <v>1857</v>
      </c>
      <c r="G291" s="140" t="s">
        <v>94</v>
      </c>
      <c r="H291" s="140" t="s">
        <v>95</v>
      </c>
      <c r="I291" s="140">
        <v>16</v>
      </c>
      <c r="J291" s="140" t="s">
        <v>237</v>
      </c>
      <c r="K291" s="140" t="s">
        <v>1849</v>
      </c>
      <c r="L291" s="142" t="s">
        <v>1177</v>
      </c>
      <c r="M291" s="140">
        <v>772.8</v>
      </c>
      <c r="N291" s="140">
        <v>62</v>
      </c>
      <c r="Q291" s="140">
        <v>672</v>
      </c>
      <c r="S291" s="140">
        <v>100.79999999999995</v>
      </c>
    </row>
    <row r="292" spans="1:19" x14ac:dyDescent="0.25">
      <c r="A292" s="139">
        <v>63</v>
      </c>
      <c r="B292" s="140" t="s">
        <v>237</v>
      </c>
      <c r="C292" s="140" t="s">
        <v>251</v>
      </c>
      <c r="D292" s="141" t="s">
        <v>252</v>
      </c>
      <c r="E292" s="140" t="s">
        <v>251</v>
      </c>
      <c r="F292" s="140" t="s">
        <v>1857</v>
      </c>
      <c r="G292" s="140" t="s">
        <v>94</v>
      </c>
      <c r="H292" s="140" t="s">
        <v>95</v>
      </c>
      <c r="I292" s="140">
        <v>14</v>
      </c>
      <c r="J292" s="140" t="s">
        <v>237</v>
      </c>
      <c r="K292" s="140" t="s">
        <v>1849</v>
      </c>
      <c r="L292" s="142" t="s">
        <v>1177</v>
      </c>
      <c r="M292" s="140">
        <v>676.19999999999993</v>
      </c>
      <c r="N292" s="140">
        <v>63</v>
      </c>
      <c r="Q292" s="140">
        <v>588</v>
      </c>
      <c r="S292" s="140">
        <v>88.199999999999932</v>
      </c>
    </row>
    <row r="293" spans="1:19" x14ac:dyDescent="0.25">
      <c r="A293" s="139">
        <v>64</v>
      </c>
      <c r="B293" s="140" t="s">
        <v>237</v>
      </c>
      <c r="C293" s="140" t="s">
        <v>240</v>
      </c>
      <c r="D293" s="141" t="s">
        <v>1350</v>
      </c>
      <c r="E293" s="140" t="s">
        <v>1351</v>
      </c>
      <c r="F293" s="140" t="s">
        <v>1857</v>
      </c>
      <c r="G293" s="140" t="s">
        <v>94</v>
      </c>
      <c r="H293" s="140" t="s">
        <v>95</v>
      </c>
      <c r="I293" s="140">
        <v>12</v>
      </c>
      <c r="J293" s="140" t="s">
        <v>237</v>
      </c>
      <c r="K293" s="140" t="s">
        <v>1849</v>
      </c>
      <c r="L293" s="142" t="s">
        <v>1177</v>
      </c>
      <c r="M293" s="140">
        <v>579.59999999999991</v>
      </c>
      <c r="N293" s="140">
        <v>64</v>
      </c>
      <c r="Q293" s="140">
        <v>504</v>
      </c>
      <c r="S293" s="140">
        <v>75.599999999999909</v>
      </c>
    </row>
    <row r="294" spans="1:19" x14ac:dyDescent="0.25">
      <c r="A294" s="139">
        <v>65</v>
      </c>
      <c r="B294" s="140" t="s">
        <v>237</v>
      </c>
      <c r="C294" s="140" t="s">
        <v>238</v>
      </c>
      <c r="D294" s="141" t="s">
        <v>239</v>
      </c>
      <c r="E294" s="140" t="s">
        <v>1349</v>
      </c>
      <c r="F294" s="140" t="s">
        <v>1857</v>
      </c>
      <c r="G294" s="140" t="s">
        <v>94</v>
      </c>
      <c r="H294" s="140" t="s">
        <v>95</v>
      </c>
      <c r="I294" s="140">
        <v>14</v>
      </c>
      <c r="J294" s="140" t="s">
        <v>237</v>
      </c>
      <c r="K294" s="140" t="s">
        <v>1849</v>
      </c>
      <c r="L294" s="142" t="s">
        <v>1177</v>
      </c>
      <c r="M294" s="140">
        <v>676.19999999999993</v>
      </c>
      <c r="N294" s="140">
        <v>65</v>
      </c>
      <c r="Q294" s="140">
        <v>588</v>
      </c>
      <c r="S294" s="140">
        <v>88.199999999999932</v>
      </c>
    </row>
    <row r="295" spans="1:19" x14ac:dyDescent="0.25">
      <c r="A295" s="139">
        <v>66</v>
      </c>
      <c r="B295" s="140" t="s">
        <v>237</v>
      </c>
      <c r="C295" s="140" t="s">
        <v>247</v>
      </c>
      <c r="D295" s="141" t="s">
        <v>2026</v>
      </c>
      <c r="E295" s="140" t="s">
        <v>2027</v>
      </c>
      <c r="F295" s="140" t="s">
        <v>1857</v>
      </c>
      <c r="G295" s="140" t="s">
        <v>94</v>
      </c>
      <c r="H295" s="140" t="s">
        <v>95</v>
      </c>
      <c r="I295" s="140">
        <v>10</v>
      </c>
      <c r="J295" s="140" t="s">
        <v>237</v>
      </c>
      <c r="K295" s="140" t="s">
        <v>1849</v>
      </c>
      <c r="L295" s="142" t="s">
        <v>1177</v>
      </c>
      <c r="M295" s="140">
        <v>482.99999999999994</v>
      </c>
      <c r="N295" s="140">
        <v>66</v>
      </c>
      <c r="Q295" s="140">
        <v>420</v>
      </c>
      <c r="S295" s="140">
        <v>62.999999999999943</v>
      </c>
    </row>
    <row r="296" spans="1:19" x14ac:dyDescent="0.25">
      <c r="A296" s="139">
        <v>67</v>
      </c>
      <c r="B296" s="140" t="s">
        <v>237</v>
      </c>
      <c r="C296" s="140" t="s">
        <v>237</v>
      </c>
      <c r="D296" s="141" t="s">
        <v>250</v>
      </c>
      <c r="E296" s="140" t="s">
        <v>1352</v>
      </c>
      <c r="F296" s="140" t="s">
        <v>1857</v>
      </c>
      <c r="G296" s="140" t="s">
        <v>94</v>
      </c>
      <c r="H296" s="140" t="s">
        <v>95</v>
      </c>
      <c r="I296" s="140">
        <v>19</v>
      </c>
      <c r="J296" s="140" t="s">
        <v>237</v>
      </c>
      <c r="K296" s="140" t="s">
        <v>1849</v>
      </c>
      <c r="L296" s="142" t="s">
        <v>1177</v>
      </c>
      <c r="M296" s="140">
        <v>917.69999999999993</v>
      </c>
      <c r="N296" s="140">
        <v>67</v>
      </c>
      <c r="Q296" s="140">
        <v>798</v>
      </c>
      <c r="S296" s="140">
        <v>119.69999999999993</v>
      </c>
    </row>
    <row r="297" spans="1:19" x14ac:dyDescent="0.25">
      <c r="A297" s="139">
        <v>68</v>
      </c>
      <c r="B297" s="140" t="s">
        <v>237</v>
      </c>
      <c r="C297" s="140" t="s">
        <v>256</v>
      </c>
      <c r="D297" s="141" t="s">
        <v>2028</v>
      </c>
      <c r="E297" s="140" t="s">
        <v>2029</v>
      </c>
      <c r="F297" s="140" t="s">
        <v>1857</v>
      </c>
      <c r="G297" s="140" t="s">
        <v>94</v>
      </c>
      <c r="H297" s="140" t="s">
        <v>95</v>
      </c>
      <c r="I297" s="140">
        <v>13</v>
      </c>
      <c r="J297" s="140" t="s">
        <v>237</v>
      </c>
      <c r="K297" s="140" t="s">
        <v>1849</v>
      </c>
      <c r="L297" s="142" t="s">
        <v>1177</v>
      </c>
      <c r="M297" s="140">
        <v>627.9</v>
      </c>
      <c r="N297" s="140">
        <v>68</v>
      </c>
      <c r="Q297" s="140">
        <v>546</v>
      </c>
      <c r="S297" s="140">
        <v>81.899999999999977</v>
      </c>
    </row>
    <row r="298" spans="1:19" x14ac:dyDescent="0.25">
      <c r="A298" s="139">
        <v>69</v>
      </c>
      <c r="B298" s="140" t="s">
        <v>237</v>
      </c>
      <c r="C298" s="140" t="s">
        <v>253</v>
      </c>
      <c r="D298" s="141" t="s">
        <v>2030</v>
      </c>
      <c r="E298" s="140" t="s">
        <v>2031</v>
      </c>
      <c r="F298" s="140" t="s">
        <v>1857</v>
      </c>
      <c r="G298" s="140" t="s">
        <v>94</v>
      </c>
      <c r="H298" s="140" t="s">
        <v>95</v>
      </c>
      <c r="I298" s="140">
        <v>11</v>
      </c>
      <c r="J298" s="140" t="s">
        <v>237</v>
      </c>
      <c r="K298" s="140" t="s">
        <v>1849</v>
      </c>
      <c r="L298" s="142" t="s">
        <v>1177</v>
      </c>
      <c r="M298" s="140">
        <v>531.29999999999995</v>
      </c>
      <c r="N298" s="140">
        <v>69</v>
      </c>
      <c r="Q298" s="140">
        <v>462</v>
      </c>
      <c r="S298" s="140">
        <v>69.299999999999955</v>
      </c>
    </row>
    <row r="299" spans="1:19" x14ac:dyDescent="0.25">
      <c r="A299" s="139">
        <v>70</v>
      </c>
      <c r="B299" s="140" t="s">
        <v>258</v>
      </c>
      <c r="C299" s="140" t="s">
        <v>274</v>
      </c>
      <c r="D299" s="141" t="s">
        <v>275</v>
      </c>
      <c r="E299" s="140" t="s">
        <v>274</v>
      </c>
      <c r="F299" s="140" t="s">
        <v>1857</v>
      </c>
      <c r="G299" s="140" t="s">
        <v>94</v>
      </c>
      <c r="H299" s="140" t="s">
        <v>95</v>
      </c>
      <c r="I299" s="140">
        <v>10</v>
      </c>
      <c r="J299" s="140" t="s">
        <v>258</v>
      </c>
      <c r="K299" s="140" t="s">
        <v>1849</v>
      </c>
      <c r="L299" s="142" t="s">
        <v>1177</v>
      </c>
      <c r="M299" s="140">
        <v>482.99999999999994</v>
      </c>
      <c r="N299" s="140">
        <v>70</v>
      </c>
      <c r="Q299" s="140">
        <v>420</v>
      </c>
      <c r="S299" s="140">
        <v>62.999999999999943</v>
      </c>
    </row>
    <row r="300" spans="1:19" x14ac:dyDescent="0.25">
      <c r="A300" s="139">
        <v>71</v>
      </c>
      <c r="B300" s="140" t="s">
        <v>258</v>
      </c>
      <c r="C300" s="140" t="s">
        <v>267</v>
      </c>
      <c r="D300" s="141" t="s">
        <v>268</v>
      </c>
      <c r="E300" s="140" t="s">
        <v>1381</v>
      </c>
      <c r="F300" s="140" t="s">
        <v>1857</v>
      </c>
      <c r="G300" s="140" t="s">
        <v>94</v>
      </c>
      <c r="H300" s="140" t="s">
        <v>95</v>
      </c>
      <c r="I300" s="140">
        <v>11</v>
      </c>
      <c r="J300" s="140" t="s">
        <v>258</v>
      </c>
      <c r="K300" s="140" t="s">
        <v>1849</v>
      </c>
      <c r="L300" s="142" t="s">
        <v>1177</v>
      </c>
      <c r="M300" s="140">
        <v>531.29999999999995</v>
      </c>
      <c r="N300" s="140">
        <v>71</v>
      </c>
      <c r="Q300" s="140">
        <v>462</v>
      </c>
      <c r="S300" s="140">
        <v>69.299999999999955</v>
      </c>
    </row>
    <row r="301" spans="1:19" x14ac:dyDescent="0.25">
      <c r="A301" s="139">
        <v>72</v>
      </c>
      <c r="B301" s="140" t="s">
        <v>258</v>
      </c>
      <c r="C301" s="140" t="s">
        <v>272</v>
      </c>
      <c r="D301" s="141" t="s">
        <v>273</v>
      </c>
      <c r="E301" s="140" t="s">
        <v>272</v>
      </c>
      <c r="F301" s="140" t="s">
        <v>1857</v>
      </c>
      <c r="G301" s="140" t="s">
        <v>94</v>
      </c>
      <c r="H301" s="140" t="s">
        <v>95</v>
      </c>
      <c r="I301" s="140">
        <v>11</v>
      </c>
      <c r="J301" s="140" t="s">
        <v>258</v>
      </c>
      <c r="K301" s="140" t="s">
        <v>1849</v>
      </c>
      <c r="L301" s="142" t="s">
        <v>1177</v>
      </c>
      <c r="M301" s="140">
        <v>531.29999999999995</v>
      </c>
      <c r="N301" s="140">
        <v>72</v>
      </c>
      <c r="Q301" s="140">
        <v>462</v>
      </c>
      <c r="S301" s="140">
        <v>69.299999999999955</v>
      </c>
    </row>
    <row r="302" spans="1:19" x14ac:dyDescent="0.25">
      <c r="A302" s="139">
        <v>73</v>
      </c>
      <c r="B302" s="140" t="s">
        <v>258</v>
      </c>
      <c r="C302" s="140" t="s">
        <v>270</v>
      </c>
      <c r="D302" s="141" t="s">
        <v>271</v>
      </c>
      <c r="E302" s="140" t="s">
        <v>270</v>
      </c>
      <c r="F302" s="140" t="s">
        <v>1857</v>
      </c>
      <c r="G302" s="140" t="s">
        <v>94</v>
      </c>
      <c r="H302" s="140" t="s">
        <v>95</v>
      </c>
      <c r="I302" s="140">
        <v>12</v>
      </c>
      <c r="J302" s="140" t="s">
        <v>258</v>
      </c>
      <c r="K302" s="140" t="s">
        <v>1849</v>
      </c>
      <c r="L302" s="142" t="s">
        <v>1177</v>
      </c>
      <c r="M302" s="140">
        <v>579.59999999999991</v>
      </c>
      <c r="N302" s="140">
        <v>73</v>
      </c>
      <c r="Q302" s="140">
        <v>504</v>
      </c>
      <c r="S302" s="140">
        <v>75.599999999999909</v>
      </c>
    </row>
    <row r="303" spans="1:19" x14ac:dyDescent="0.25">
      <c r="A303" s="139">
        <v>74</v>
      </c>
      <c r="B303" s="140" t="s">
        <v>258</v>
      </c>
      <c r="C303" s="140" t="s">
        <v>2032</v>
      </c>
      <c r="D303" s="141" t="s">
        <v>2033</v>
      </c>
      <c r="E303" s="140" t="s">
        <v>2032</v>
      </c>
      <c r="F303" s="140" t="s">
        <v>1857</v>
      </c>
      <c r="G303" s="140" t="s">
        <v>94</v>
      </c>
      <c r="H303" s="140" t="s">
        <v>95</v>
      </c>
      <c r="I303" s="140">
        <v>11</v>
      </c>
      <c r="J303" s="140" t="s">
        <v>258</v>
      </c>
      <c r="K303" s="140" t="s">
        <v>1849</v>
      </c>
      <c r="L303" s="142" t="s">
        <v>1177</v>
      </c>
      <c r="M303" s="140">
        <v>531.29999999999995</v>
      </c>
      <c r="N303" s="140">
        <v>74</v>
      </c>
      <c r="Q303" s="140">
        <v>462</v>
      </c>
      <c r="S303" s="140">
        <v>69.299999999999955</v>
      </c>
    </row>
    <row r="304" spans="1:19" x14ac:dyDescent="0.25">
      <c r="A304" s="139">
        <v>75</v>
      </c>
      <c r="B304" s="140" t="s">
        <v>258</v>
      </c>
      <c r="C304" s="140" t="s">
        <v>286</v>
      </c>
      <c r="D304" s="141" t="s">
        <v>1404</v>
      </c>
      <c r="E304" s="140" t="s">
        <v>1405</v>
      </c>
      <c r="F304" s="140" t="s">
        <v>1857</v>
      </c>
      <c r="G304" s="140" t="s">
        <v>94</v>
      </c>
      <c r="H304" s="140" t="s">
        <v>95</v>
      </c>
      <c r="I304" s="140">
        <v>11</v>
      </c>
      <c r="J304" s="140" t="s">
        <v>258</v>
      </c>
      <c r="K304" s="140" t="s">
        <v>1849</v>
      </c>
      <c r="L304" s="142" t="s">
        <v>1177</v>
      </c>
      <c r="M304" s="140">
        <v>531.29999999999995</v>
      </c>
      <c r="N304" s="140">
        <v>75</v>
      </c>
      <c r="Q304" s="140">
        <v>462</v>
      </c>
      <c r="S304" s="140">
        <v>69.299999999999955</v>
      </c>
    </row>
    <row r="305" spans="1:19" x14ac:dyDescent="0.25">
      <c r="A305" s="139">
        <v>76</v>
      </c>
      <c r="B305" s="140" t="s">
        <v>258</v>
      </c>
      <c r="C305" s="140" t="s">
        <v>1193</v>
      </c>
      <c r="D305" s="141" t="s">
        <v>1410</v>
      </c>
      <c r="E305" s="140" t="s">
        <v>1411</v>
      </c>
      <c r="F305" s="140" t="s">
        <v>1857</v>
      </c>
      <c r="G305" s="140" t="s">
        <v>94</v>
      </c>
      <c r="H305" s="140" t="s">
        <v>95</v>
      </c>
      <c r="I305" s="140">
        <v>12</v>
      </c>
      <c r="J305" s="140" t="s">
        <v>258</v>
      </c>
      <c r="K305" s="140" t="s">
        <v>1849</v>
      </c>
      <c r="L305" s="142" t="s">
        <v>1177</v>
      </c>
      <c r="M305" s="140">
        <v>579.59999999999991</v>
      </c>
      <c r="N305" s="140">
        <v>76</v>
      </c>
      <c r="Q305" s="140">
        <v>504</v>
      </c>
      <c r="S305" s="140">
        <v>75.599999999999909</v>
      </c>
    </row>
    <row r="306" spans="1:19" x14ac:dyDescent="0.25">
      <c r="A306" s="139">
        <v>77</v>
      </c>
      <c r="B306" s="140" t="s">
        <v>258</v>
      </c>
      <c r="C306" s="140" t="s">
        <v>2034</v>
      </c>
      <c r="D306" s="141" t="s">
        <v>2035</v>
      </c>
      <c r="E306" s="140" t="s">
        <v>2036</v>
      </c>
      <c r="F306" s="140" t="s">
        <v>1857</v>
      </c>
      <c r="G306" s="140" t="s">
        <v>94</v>
      </c>
      <c r="H306" s="140" t="s">
        <v>95</v>
      </c>
      <c r="I306" s="140">
        <v>10</v>
      </c>
      <c r="J306" s="140" t="s">
        <v>258</v>
      </c>
      <c r="K306" s="140" t="s">
        <v>1849</v>
      </c>
      <c r="L306" s="142" t="s">
        <v>1177</v>
      </c>
      <c r="M306" s="140">
        <v>482.99999999999994</v>
      </c>
      <c r="N306" s="140">
        <v>77</v>
      </c>
      <c r="Q306" s="140">
        <v>420</v>
      </c>
      <c r="S306" s="140">
        <v>62.999999999999943</v>
      </c>
    </row>
    <row r="307" spans="1:19" x14ac:dyDescent="0.25">
      <c r="A307" s="139">
        <v>78</v>
      </c>
      <c r="B307" s="140" t="s">
        <v>258</v>
      </c>
      <c r="C307" s="140" t="s">
        <v>265</v>
      </c>
      <c r="D307" s="141" t="s">
        <v>266</v>
      </c>
      <c r="E307" s="140" t="s">
        <v>265</v>
      </c>
      <c r="F307" s="140" t="s">
        <v>1857</v>
      </c>
      <c r="G307" s="140" t="s">
        <v>94</v>
      </c>
      <c r="H307" s="140" t="s">
        <v>95</v>
      </c>
      <c r="I307" s="140">
        <v>13</v>
      </c>
      <c r="J307" s="140" t="s">
        <v>258</v>
      </c>
      <c r="K307" s="140" t="s">
        <v>1849</v>
      </c>
      <c r="L307" s="142" t="s">
        <v>1177</v>
      </c>
      <c r="M307" s="140">
        <v>627.9</v>
      </c>
      <c r="N307" s="140">
        <v>78</v>
      </c>
      <c r="Q307" s="140">
        <v>546</v>
      </c>
      <c r="S307" s="140">
        <v>81.899999999999977</v>
      </c>
    </row>
    <row r="308" spans="1:19" x14ac:dyDescent="0.25">
      <c r="A308" s="139">
        <v>79</v>
      </c>
      <c r="B308" s="140" t="s">
        <v>258</v>
      </c>
      <c r="C308" s="140" t="s">
        <v>263</v>
      </c>
      <c r="D308" s="141" t="s">
        <v>264</v>
      </c>
      <c r="E308" s="140" t="s">
        <v>263</v>
      </c>
      <c r="F308" s="140" t="s">
        <v>1857</v>
      </c>
      <c r="G308" s="140" t="s">
        <v>94</v>
      </c>
      <c r="H308" s="140" t="s">
        <v>95</v>
      </c>
      <c r="I308" s="140">
        <v>11</v>
      </c>
      <c r="J308" s="140" t="s">
        <v>258</v>
      </c>
      <c r="K308" s="140" t="s">
        <v>1849</v>
      </c>
      <c r="L308" s="142" t="s">
        <v>1177</v>
      </c>
      <c r="M308" s="140">
        <v>531.29999999999995</v>
      </c>
      <c r="N308" s="140">
        <v>79</v>
      </c>
      <c r="Q308" s="140">
        <v>462</v>
      </c>
      <c r="S308" s="140">
        <v>69.299999999999955</v>
      </c>
    </row>
    <row r="309" spans="1:19" x14ac:dyDescent="0.25">
      <c r="A309" s="139">
        <v>80</v>
      </c>
      <c r="B309" s="140" t="s">
        <v>258</v>
      </c>
      <c r="C309" s="140" t="s">
        <v>274</v>
      </c>
      <c r="D309" s="141" t="s">
        <v>289</v>
      </c>
      <c r="E309" s="140" t="s">
        <v>1412</v>
      </c>
      <c r="F309" s="140" t="s">
        <v>1857</v>
      </c>
      <c r="G309" s="140" t="s">
        <v>94</v>
      </c>
      <c r="H309" s="140" t="s">
        <v>95</v>
      </c>
      <c r="I309" s="140">
        <v>12</v>
      </c>
      <c r="J309" s="140" t="s">
        <v>258</v>
      </c>
      <c r="K309" s="140" t="s">
        <v>1849</v>
      </c>
      <c r="L309" s="142" t="s">
        <v>1177</v>
      </c>
      <c r="M309" s="140">
        <v>579.59999999999991</v>
      </c>
      <c r="N309" s="140">
        <v>80</v>
      </c>
      <c r="Q309" s="140">
        <v>504</v>
      </c>
      <c r="S309" s="140">
        <v>75.599999999999909</v>
      </c>
    </row>
    <row r="310" spans="1:19" x14ac:dyDescent="0.25">
      <c r="A310" s="139">
        <v>81</v>
      </c>
      <c r="B310" s="140" t="s">
        <v>258</v>
      </c>
      <c r="C310" s="140" t="s">
        <v>269</v>
      </c>
      <c r="D310" s="141" t="s">
        <v>1402</v>
      </c>
      <c r="E310" s="140" t="s">
        <v>1403</v>
      </c>
      <c r="F310" s="140" t="s">
        <v>1857</v>
      </c>
      <c r="G310" s="140" t="s">
        <v>94</v>
      </c>
      <c r="H310" s="140" t="s">
        <v>95</v>
      </c>
      <c r="I310" s="140">
        <v>12</v>
      </c>
      <c r="J310" s="140" t="s">
        <v>258</v>
      </c>
      <c r="K310" s="140" t="s">
        <v>1849</v>
      </c>
      <c r="L310" s="142" t="s">
        <v>1177</v>
      </c>
      <c r="M310" s="140">
        <v>579.59999999999991</v>
      </c>
      <c r="N310" s="140">
        <v>81</v>
      </c>
      <c r="Q310" s="140">
        <v>504</v>
      </c>
      <c r="S310" s="140">
        <v>75.599999999999909</v>
      </c>
    </row>
    <row r="311" spans="1:19" x14ac:dyDescent="0.25">
      <c r="A311" s="139">
        <v>82</v>
      </c>
      <c r="B311" s="140" t="s">
        <v>258</v>
      </c>
      <c r="C311" s="140" t="s">
        <v>276</v>
      </c>
      <c r="D311" s="141" t="s">
        <v>277</v>
      </c>
      <c r="E311" s="140" t="s">
        <v>276</v>
      </c>
      <c r="F311" s="140" t="s">
        <v>1857</v>
      </c>
      <c r="G311" s="140" t="s">
        <v>94</v>
      </c>
      <c r="H311" s="140" t="s">
        <v>95</v>
      </c>
      <c r="I311" s="140">
        <v>12</v>
      </c>
      <c r="J311" s="140" t="s">
        <v>258</v>
      </c>
      <c r="K311" s="140" t="s">
        <v>1849</v>
      </c>
      <c r="L311" s="142" t="s">
        <v>1177</v>
      </c>
      <c r="M311" s="140">
        <v>579.59999999999991</v>
      </c>
      <c r="N311" s="140">
        <v>82</v>
      </c>
      <c r="Q311" s="140">
        <v>504</v>
      </c>
      <c r="S311" s="140">
        <v>75.599999999999909</v>
      </c>
    </row>
    <row r="312" spans="1:19" x14ac:dyDescent="0.25">
      <c r="A312" s="139">
        <v>83</v>
      </c>
      <c r="B312" s="140" t="s">
        <v>258</v>
      </c>
      <c r="C312" s="140" t="s">
        <v>276</v>
      </c>
      <c r="D312" s="141" t="s">
        <v>1408</v>
      </c>
      <c r="E312" s="140" t="s">
        <v>1409</v>
      </c>
      <c r="F312" s="140" t="s">
        <v>1857</v>
      </c>
      <c r="G312" s="140" t="s">
        <v>94</v>
      </c>
      <c r="H312" s="140" t="s">
        <v>95</v>
      </c>
      <c r="I312" s="140">
        <v>14</v>
      </c>
      <c r="J312" s="140" t="s">
        <v>258</v>
      </c>
      <c r="K312" s="140" t="s">
        <v>1849</v>
      </c>
      <c r="L312" s="142" t="s">
        <v>1177</v>
      </c>
      <c r="M312" s="140">
        <v>676.19999999999993</v>
      </c>
      <c r="N312" s="140">
        <v>83</v>
      </c>
      <c r="Q312" s="140">
        <v>588</v>
      </c>
      <c r="S312" s="140">
        <v>88.199999999999932</v>
      </c>
    </row>
    <row r="313" spans="1:19" x14ac:dyDescent="0.25">
      <c r="A313" s="139">
        <v>84</v>
      </c>
      <c r="B313" s="140" t="s">
        <v>258</v>
      </c>
      <c r="C313" s="140" t="s">
        <v>2037</v>
      </c>
      <c r="D313" s="141" t="s">
        <v>262</v>
      </c>
      <c r="E313" s="140" t="s">
        <v>261</v>
      </c>
      <c r="F313" s="140" t="s">
        <v>1857</v>
      </c>
      <c r="G313" s="140" t="s">
        <v>94</v>
      </c>
      <c r="H313" s="140" t="s">
        <v>95</v>
      </c>
      <c r="I313" s="140">
        <v>14</v>
      </c>
      <c r="J313" s="140" t="s">
        <v>258</v>
      </c>
      <c r="K313" s="140" t="s">
        <v>1849</v>
      </c>
      <c r="L313" s="142" t="s">
        <v>1177</v>
      </c>
      <c r="M313" s="140">
        <v>676.19999999999993</v>
      </c>
      <c r="N313" s="140">
        <v>84</v>
      </c>
      <c r="Q313" s="140">
        <v>588</v>
      </c>
      <c r="S313" s="140">
        <v>88.199999999999932</v>
      </c>
    </row>
    <row r="314" spans="1:19" x14ac:dyDescent="0.25">
      <c r="A314" s="139">
        <v>85</v>
      </c>
      <c r="B314" s="140" t="s">
        <v>258</v>
      </c>
      <c r="C314" s="140" t="s">
        <v>1192</v>
      </c>
      <c r="D314" s="141" t="s">
        <v>1406</v>
      </c>
      <c r="E314" s="140" t="s">
        <v>1407</v>
      </c>
      <c r="F314" s="140" t="s">
        <v>1857</v>
      </c>
      <c r="G314" s="140" t="s">
        <v>94</v>
      </c>
      <c r="H314" s="140" t="s">
        <v>95</v>
      </c>
      <c r="I314" s="140">
        <v>11</v>
      </c>
      <c r="J314" s="140" t="s">
        <v>258</v>
      </c>
      <c r="K314" s="140" t="s">
        <v>1849</v>
      </c>
      <c r="L314" s="142" t="s">
        <v>1177</v>
      </c>
      <c r="M314" s="140">
        <v>531.29999999999995</v>
      </c>
      <c r="N314" s="140">
        <v>85</v>
      </c>
      <c r="Q314" s="140">
        <v>462</v>
      </c>
      <c r="S314" s="140">
        <v>69.299999999999955</v>
      </c>
    </row>
    <row r="315" spans="1:19" x14ac:dyDescent="0.25">
      <c r="A315" s="139">
        <v>86</v>
      </c>
      <c r="B315" s="140" t="s">
        <v>258</v>
      </c>
      <c r="C315" s="140" t="s">
        <v>259</v>
      </c>
      <c r="D315" s="141" t="s">
        <v>260</v>
      </c>
      <c r="E315" s="140" t="s">
        <v>259</v>
      </c>
      <c r="F315" s="140" t="s">
        <v>1857</v>
      </c>
      <c r="G315" s="140" t="s">
        <v>94</v>
      </c>
      <c r="H315" s="140" t="s">
        <v>95</v>
      </c>
      <c r="I315" s="140">
        <v>16</v>
      </c>
      <c r="J315" s="140" t="s">
        <v>258</v>
      </c>
      <c r="K315" s="140" t="s">
        <v>1849</v>
      </c>
      <c r="L315" s="142" t="s">
        <v>1177</v>
      </c>
      <c r="M315" s="140">
        <v>772.8</v>
      </c>
      <c r="N315" s="140">
        <v>86</v>
      </c>
      <c r="Q315" s="140">
        <v>672</v>
      </c>
      <c r="S315" s="140">
        <v>100.79999999999995</v>
      </c>
    </row>
    <row r="316" spans="1:19" x14ac:dyDescent="0.25">
      <c r="A316" s="139">
        <v>87</v>
      </c>
      <c r="B316" s="140" t="s">
        <v>295</v>
      </c>
      <c r="C316" s="140" t="s">
        <v>332</v>
      </c>
      <c r="D316" s="141" t="s">
        <v>342</v>
      </c>
      <c r="E316" s="140" t="s">
        <v>1426</v>
      </c>
      <c r="F316" s="140" t="s">
        <v>1857</v>
      </c>
      <c r="G316" s="140" t="s">
        <v>94</v>
      </c>
      <c r="H316" s="140" t="s">
        <v>95</v>
      </c>
      <c r="I316" s="140">
        <v>11</v>
      </c>
      <c r="J316" s="140" t="s">
        <v>295</v>
      </c>
      <c r="K316" s="140" t="s">
        <v>1849</v>
      </c>
      <c r="L316" s="142" t="s">
        <v>1177</v>
      </c>
      <c r="M316" s="140">
        <v>531.29999999999995</v>
      </c>
      <c r="N316" s="140">
        <v>87</v>
      </c>
      <c r="Q316" s="140">
        <v>462</v>
      </c>
      <c r="S316" s="140">
        <v>69.299999999999955</v>
      </c>
    </row>
    <row r="317" spans="1:19" x14ac:dyDescent="0.25">
      <c r="A317" s="139">
        <v>88</v>
      </c>
      <c r="B317" s="140" t="s">
        <v>295</v>
      </c>
      <c r="C317" s="140" t="s">
        <v>296</v>
      </c>
      <c r="D317" s="141" t="s">
        <v>297</v>
      </c>
      <c r="E317" s="140" t="s">
        <v>296</v>
      </c>
      <c r="F317" s="140" t="s">
        <v>1857</v>
      </c>
      <c r="G317" s="140" t="s">
        <v>94</v>
      </c>
      <c r="H317" s="140" t="s">
        <v>95</v>
      </c>
      <c r="I317" s="140">
        <v>10</v>
      </c>
      <c r="J317" s="140" t="s">
        <v>295</v>
      </c>
      <c r="K317" s="140" t="s">
        <v>1849</v>
      </c>
      <c r="L317" s="142" t="s">
        <v>1177</v>
      </c>
      <c r="M317" s="140">
        <v>482.99999999999994</v>
      </c>
      <c r="N317" s="140">
        <v>88</v>
      </c>
      <c r="Q317" s="140">
        <v>420</v>
      </c>
      <c r="S317" s="140">
        <v>62.999999999999943</v>
      </c>
    </row>
    <row r="318" spans="1:19" x14ac:dyDescent="0.25">
      <c r="A318" s="139">
        <v>89</v>
      </c>
      <c r="B318" s="140" t="s">
        <v>295</v>
      </c>
      <c r="C318" s="140" t="s">
        <v>341</v>
      </c>
      <c r="D318" s="141" t="s">
        <v>2038</v>
      </c>
      <c r="E318" s="140" t="s">
        <v>341</v>
      </c>
      <c r="F318" s="140" t="s">
        <v>1857</v>
      </c>
      <c r="G318" s="140" t="s">
        <v>94</v>
      </c>
      <c r="H318" s="140" t="s">
        <v>95</v>
      </c>
      <c r="I318" s="140">
        <v>12</v>
      </c>
      <c r="J318" s="140" t="s">
        <v>295</v>
      </c>
      <c r="K318" s="140" t="s">
        <v>1849</v>
      </c>
      <c r="L318" s="142" t="s">
        <v>1177</v>
      </c>
      <c r="M318" s="140">
        <v>579.59999999999991</v>
      </c>
      <c r="N318" s="140">
        <v>89</v>
      </c>
      <c r="Q318" s="140">
        <v>504</v>
      </c>
      <c r="S318" s="140">
        <v>75.599999999999909</v>
      </c>
    </row>
    <row r="319" spans="1:19" x14ac:dyDescent="0.25">
      <c r="A319" s="139">
        <v>90</v>
      </c>
      <c r="B319" s="140" t="s">
        <v>295</v>
      </c>
      <c r="C319" s="140" t="s">
        <v>322</v>
      </c>
      <c r="D319" s="141" t="s">
        <v>323</v>
      </c>
      <c r="E319" s="140" t="s">
        <v>322</v>
      </c>
      <c r="F319" s="140" t="s">
        <v>1857</v>
      </c>
      <c r="G319" s="140" t="s">
        <v>94</v>
      </c>
      <c r="H319" s="140" t="s">
        <v>95</v>
      </c>
      <c r="I319" s="140">
        <v>12</v>
      </c>
      <c r="J319" s="140" t="s">
        <v>295</v>
      </c>
      <c r="K319" s="140" t="s">
        <v>1849</v>
      </c>
      <c r="L319" s="142" t="s">
        <v>1177</v>
      </c>
      <c r="M319" s="140">
        <v>579.59999999999991</v>
      </c>
      <c r="N319" s="140">
        <v>90</v>
      </c>
      <c r="Q319" s="140">
        <v>504</v>
      </c>
      <c r="S319" s="140">
        <v>75.599999999999909</v>
      </c>
    </row>
    <row r="320" spans="1:19" x14ac:dyDescent="0.25">
      <c r="A320" s="139">
        <v>91</v>
      </c>
      <c r="B320" s="140" t="s">
        <v>295</v>
      </c>
      <c r="C320" s="140" t="s">
        <v>304</v>
      </c>
      <c r="D320" s="141" t="s">
        <v>324</v>
      </c>
      <c r="E320" s="140" t="s">
        <v>1444</v>
      </c>
      <c r="F320" s="140" t="s">
        <v>1857</v>
      </c>
      <c r="G320" s="140" t="s">
        <v>94</v>
      </c>
      <c r="H320" s="140" t="s">
        <v>95</v>
      </c>
      <c r="I320" s="140">
        <v>12</v>
      </c>
      <c r="J320" s="140" t="s">
        <v>295</v>
      </c>
      <c r="K320" s="140" t="s">
        <v>1849</v>
      </c>
      <c r="L320" s="142" t="s">
        <v>1177</v>
      </c>
      <c r="M320" s="140">
        <v>579.59999999999991</v>
      </c>
      <c r="N320" s="140">
        <v>91</v>
      </c>
      <c r="Q320" s="140">
        <v>504</v>
      </c>
      <c r="S320" s="140">
        <v>75.599999999999909</v>
      </c>
    </row>
    <row r="321" spans="1:19" x14ac:dyDescent="0.25">
      <c r="A321" s="139">
        <v>92</v>
      </c>
      <c r="B321" s="140" t="s">
        <v>295</v>
      </c>
      <c r="C321" s="140" t="s">
        <v>2039</v>
      </c>
      <c r="D321" s="141" t="s">
        <v>2040</v>
      </c>
      <c r="E321" s="140" t="s">
        <v>2039</v>
      </c>
      <c r="F321" s="140" t="s">
        <v>1857</v>
      </c>
      <c r="G321" s="140" t="s">
        <v>94</v>
      </c>
      <c r="H321" s="140" t="s">
        <v>95</v>
      </c>
      <c r="I321" s="140">
        <v>12</v>
      </c>
      <c r="J321" s="140" t="s">
        <v>295</v>
      </c>
      <c r="K321" s="140" t="s">
        <v>1849</v>
      </c>
      <c r="L321" s="142" t="s">
        <v>1177</v>
      </c>
      <c r="M321" s="140">
        <v>579.59999999999991</v>
      </c>
      <c r="N321" s="140">
        <v>92</v>
      </c>
      <c r="Q321" s="140">
        <v>504</v>
      </c>
      <c r="S321" s="140">
        <v>75.599999999999909</v>
      </c>
    </row>
    <row r="322" spans="1:19" x14ac:dyDescent="0.25">
      <c r="A322" s="139">
        <v>93</v>
      </c>
      <c r="B322" s="140" t="s">
        <v>295</v>
      </c>
      <c r="C322" s="140" t="s">
        <v>339</v>
      </c>
      <c r="D322" s="141" t="s">
        <v>340</v>
      </c>
      <c r="E322" s="140" t="s">
        <v>339</v>
      </c>
      <c r="F322" s="140" t="s">
        <v>1857</v>
      </c>
      <c r="G322" s="140" t="s">
        <v>94</v>
      </c>
      <c r="H322" s="140" t="s">
        <v>95</v>
      </c>
      <c r="I322" s="140">
        <v>10</v>
      </c>
      <c r="J322" s="140" t="s">
        <v>295</v>
      </c>
      <c r="K322" s="140" t="s">
        <v>1849</v>
      </c>
      <c r="L322" s="142" t="s">
        <v>1177</v>
      </c>
      <c r="M322" s="140">
        <v>482.99999999999994</v>
      </c>
      <c r="N322" s="140">
        <v>93</v>
      </c>
      <c r="Q322" s="140">
        <v>420</v>
      </c>
      <c r="S322" s="140">
        <v>62.999999999999943</v>
      </c>
    </row>
    <row r="323" spans="1:19" x14ac:dyDescent="0.25">
      <c r="A323" s="139">
        <v>94</v>
      </c>
      <c r="B323" s="140" t="s">
        <v>295</v>
      </c>
      <c r="C323" s="140" t="s">
        <v>311</v>
      </c>
      <c r="D323" s="141" t="s">
        <v>320</v>
      </c>
      <c r="E323" s="140" t="s">
        <v>311</v>
      </c>
      <c r="F323" s="140" t="s">
        <v>1857</v>
      </c>
      <c r="G323" s="140" t="s">
        <v>94</v>
      </c>
      <c r="H323" s="140" t="s">
        <v>95</v>
      </c>
      <c r="I323" s="140">
        <v>10</v>
      </c>
      <c r="J323" s="140" t="s">
        <v>295</v>
      </c>
      <c r="K323" s="140" t="s">
        <v>1849</v>
      </c>
      <c r="L323" s="142" t="s">
        <v>1177</v>
      </c>
      <c r="M323" s="140">
        <v>482.99999999999994</v>
      </c>
      <c r="N323" s="140">
        <v>94</v>
      </c>
      <c r="Q323" s="140">
        <v>420</v>
      </c>
      <c r="S323" s="140">
        <v>62.999999999999943</v>
      </c>
    </row>
    <row r="324" spans="1:19" x14ac:dyDescent="0.25">
      <c r="A324" s="139">
        <v>95</v>
      </c>
      <c r="B324" s="140" t="s">
        <v>295</v>
      </c>
      <c r="C324" s="140" t="s">
        <v>311</v>
      </c>
      <c r="D324" s="141" t="s">
        <v>319</v>
      </c>
      <c r="E324" s="140" t="s">
        <v>1432</v>
      </c>
      <c r="F324" s="140" t="s">
        <v>1857</v>
      </c>
      <c r="G324" s="140" t="s">
        <v>94</v>
      </c>
      <c r="H324" s="140" t="s">
        <v>95</v>
      </c>
      <c r="I324" s="140">
        <v>16</v>
      </c>
      <c r="J324" s="140" t="s">
        <v>295</v>
      </c>
      <c r="K324" s="140" t="s">
        <v>1849</v>
      </c>
      <c r="L324" s="142" t="s">
        <v>1177</v>
      </c>
      <c r="M324" s="140">
        <v>772.8</v>
      </c>
      <c r="N324" s="140">
        <v>95</v>
      </c>
      <c r="Q324" s="140">
        <v>672</v>
      </c>
      <c r="S324" s="140">
        <v>100.79999999999995</v>
      </c>
    </row>
    <row r="325" spans="1:19" x14ac:dyDescent="0.25">
      <c r="A325" s="139">
        <v>96</v>
      </c>
      <c r="B325" s="140" t="s">
        <v>295</v>
      </c>
      <c r="C325" s="140" t="s">
        <v>307</v>
      </c>
      <c r="D325" s="141" t="s">
        <v>336</v>
      </c>
      <c r="E325" s="140" t="s">
        <v>1430</v>
      </c>
      <c r="F325" s="140" t="s">
        <v>1857</v>
      </c>
      <c r="G325" s="140" t="s">
        <v>94</v>
      </c>
      <c r="H325" s="140" t="s">
        <v>95</v>
      </c>
      <c r="I325" s="140">
        <v>12</v>
      </c>
      <c r="J325" s="140" t="s">
        <v>295</v>
      </c>
      <c r="K325" s="140" t="s">
        <v>1849</v>
      </c>
      <c r="L325" s="142" t="s">
        <v>1177</v>
      </c>
      <c r="M325" s="140">
        <v>579.59999999999991</v>
      </c>
      <c r="N325" s="140">
        <v>96</v>
      </c>
      <c r="Q325" s="140">
        <v>504</v>
      </c>
      <c r="S325" s="140">
        <v>75.599999999999909</v>
      </c>
    </row>
    <row r="326" spans="1:19" x14ac:dyDescent="0.25">
      <c r="A326" s="139">
        <v>97</v>
      </c>
      <c r="B326" s="140" t="s">
        <v>295</v>
      </c>
      <c r="C326" s="140" t="s">
        <v>1194</v>
      </c>
      <c r="D326" s="141" t="s">
        <v>1427</v>
      </c>
      <c r="E326" s="140" t="s">
        <v>1194</v>
      </c>
      <c r="F326" s="140" t="s">
        <v>1857</v>
      </c>
      <c r="G326" s="140" t="s">
        <v>94</v>
      </c>
      <c r="H326" s="140" t="s">
        <v>95</v>
      </c>
      <c r="I326" s="140">
        <v>11</v>
      </c>
      <c r="J326" s="140" t="s">
        <v>295</v>
      </c>
      <c r="K326" s="140" t="s">
        <v>1849</v>
      </c>
      <c r="L326" s="142" t="s">
        <v>1177</v>
      </c>
      <c r="M326" s="140">
        <v>531.29999999999995</v>
      </c>
      <c r="N326" s="140">
        <v>97</v>
      </c>
      <c r="Q326" s="140">
        <v>462</v>
      </c>
      <c r="S326" s="140">
        <v>69.299999999999955</v>
      </c>
    </row>
    <row r="327" spans="1:19" x14ac:dyDescent="0.25">
      <c r="A327" s="139">
        <v>98</v>
      </c>
      <c r="B327" s="140" t="s">
        <v>295</v>
      </c>
      <c r="C327" s="140" t="s">
        <v>296</v>
      </c>
      <c r="D327" s="141" t="s">
        <v>331</v>
      </c>
      <c r="E327" s="140" t="s">
        <v>1429</v>
      </c>
      <c r="F327" s="140" t="s">
        <v>1857</v>
      </c>
      <c r="G327" s="140" t="s">
        <v>94</v>
      </c>
      <c r="H327" s="140" t="s">
        <v>95</v>
      </c>
      <c r="I327" s="140">
        <v>9</v>
      </c>
      <c r="J327" s="140" t="s">
        <v>295</v>
      </c>
      <c r="K327" s="140" t="s">
        <v>1849</v>
      </c>
      <c r="L327" s="142" t="s">
        <v>1177</v>
      </c>
      <c r="M327" s="140">
        <v>434.7</v>
      </c>
      <c r="N327" s="140">
        <v>98</v>
      </c>
      <c r="Q327" s="140">
        <v>378</v>
      </c>
      <c r="S327" s="140">
        <v>56.699999999999989</v>
      </c>
    </row>
    <row r="328" spans="1:19" x14ac:dyDescent="0.25">
      <c r="A328" s="139">
        <v>99</v>
      </c>
      <c r="B328" s="140" t="s">
        <v>295</v>
      </c>
      <c r="C328" s="140" t="s">
        <v>300</v>
      </c>
      <c r="D328" s="141" t="s">
        <v>321</v>
      </c>
      <c r="E328" s="140" t="s">
        <v>300</v>
      </c>
      <c r="F328" s="140" t="s">
        <v>1857</v>
      </c>
      <c r="G328" s="140" t="s">
        <v>94</v>
      </c>
      <c r="H328" s="140" t="s">
        <v>95</v>
      </c>
      <c r="I328" s="140">
        <v>12</v>
      </c>
      <c r="J328" s="140" t="s">
        <v>295</v>
      </c>
      <c r="K328" s="140" t="s">
        <v>1849</v>
      </c>
      <c r="L328" s="142" t="s">
        <v>1177</v>
      </c>
      <c r="M328" s="140">
        <v>579.59999999999991</v>
      </c>
      <c r="N328" s="140">
        <v>99</v>
      </c>
      <c r="Q328" s="140">
        <v>504</v>
      </c>
      <c r="S328" s="140">
        <v>75.599999999999909</v>
      </c>
    </row>
    <row r="329" spans="1:19" x14ac:dyDescent="0.25">
      <c r="A329" s="139">
        <v>100</v>
      </c>
      <c r="B329" s="140" t="s">
        <v>295</v>
      </c>
      <c r="C329" s="140" t="s">
        <v>327</v>
      </c>
      <c r="D329" s="141" t="s">
        <v>328</v>
      </c>
      <c r="E329" s="140" t="s">
        <v>1447</v>
      </c>
      <c r="F329" s="140" t="s">
        <v>1857</v>
      </c>
      <c r="G329" s="140" t="s">
        <v>94</v>
      </c>
      <c r="H329" s="140" t="s">
        <v>95</v>
      </c>
      <c r="I329" s="140">
        <v>12</v>
      </c>
      <c r="J329" s="140" t="s">
        <v>295</v>
      </c>
      <c r="K329" s="140" t="s">
        <v>1849</v>
      </c>
      <c r="L329" s="142" t="s">
        <v>1177</v>
      </c>
      <c r="M329" s="140">
        <v>579.59999999999991</v>
      </c>
      <c r="N329" s="140">
        <v>100</v>
      </c>
      <c r="Q329" s="140">
        <v>504</v>
      </c>
      <c r="S329" s="140">
        <v>75.599999999999909</v>
      </c>
    </row>
    <row r="330" spans="1:19" x14ac:dyDescent="0.25">
      <c r="A330" s="139">
        <v>101</v>
      </c>
      <c r="B330" s="140" t="s">
        <v>295</v>
      </c>
      <c r="C330" s="140" t="s">
        <v>337</v>
      </c>
      <c r="D330" s="141" t="s">
        <v>338</v>
      </c>
      <c r="E330" s="140" t="s">
        <v>1431</v>
      </c>
      <c r="F330" s="140" t="s">
        <v>1857</v>
      </c>
      <c r="G330" s="140" t="s">
        <v>94</v>
      </c>
      <c r="H330" s="140" t="s">
        <v>95</v>
      </c>
      <c r="I330" s="140">
        <v>12</v>
      </c>
      <c r="J330" s="140" t="s">
        <v>295</v>
      </c>
      <c r="K330" s="140" t="s">
        <v>1849</v>
      </c>
      <c r="L330" s="142" t="s">
        <v>1177</v>
      </c>
      <c r="M330" s="140">
        <v>579.59999999999991</v>
      </c>
      <c r="N330" s="140">
        <v>101</v>
      </c>
      <c r="Q330" s="140">
        <v>504</v>
      </c>
      <c r="S330" s="140">
        <v>75.599999999999909</v>
      </c>
    </row>
    <row r="331" spans="1:19" x14ac:dyDescent="0.25">
      <c r="A331" s="139">
        <v>102</v>
      </c>
      <c r="B331" s="140" t="s">
        <v>295</v>
      </c>
      <c r="C331" s="140" t="s">
        <v>307</v>
      </c>
      <c r="D331" s="141" t="s">
        <v>326</v>
      </c>
      <c r="E331" s="140" t="s">
        <v>1446</v>
      </c>
      <c r="F331" s="140" t="s">
        <v>1857</v>
      </c>
      <c r="G331" s="140" t="s">
        <v>94</v>
      </c>
      <c r="H331" s="140" t="s">
        <v>95</v>
      </c>
      <c r="I331" s="140">
        <v>13</v>
      </c>
      <c r="J331" s="140" t="s">
        <v>295</v>
      </c>
      <c r="K331" s="140" t="s">
        <v>1849</v>
      </c>
      <c r="L331" s="142" t="s">
        <v>1177</v>
      </c>
      <c r="M331" s="140">
        <v>627.9</v>
      </c>
      <c r="N331" s="140">
        <v>102</v>
      </c>
      <c r="Q331" s="140">
        <v>546</v>
      </c>
      <c r="S331" s="140">
        <v>81.899999999999977</v>
      </c>
    </row>
    <row r="332" spans="1:19" x14ac:dyDescent="0.25">
      <c r="A332" s="139">
        <v>103</v>
      </c>
      <c r="B332" s="140" t="s">
        <v>295</v>
      </c>
      <c r="C332" s="140" t="s">
        <v>332</v>
      </c>
      <c r="D332" s="141" t="s">
        <v>333</v>
      </c>
      <c r="E332" s="140" t="s">
        <v>332</v>
      </c>
      <c r="F332" s="140" t="s">
        <v>1857</v>
      </c>
      <c r="G332" s="140" t="s">
        <v>94</v>
      </c>
      <c r="H332" s="140" t="s">
        <v>95</v>
      </c>
      <c r="I332" s="140">
        <v>12</v>
      </c>
      <c r="J332" s="140" t="s">
        <v>295</v>
      </c>
      <c r="K332" s="140" t="s">
        <v>1849</v>
      </c>
      <c r="L332" s="142" t="s">
        <v>1177</v>
      </c>
      <c r="M332" s="140">
        <v>579.59999999999991</v>
      </c>
      <c r="N332" s="140">
        <v>103</v>
      </c>
      <c r="Q332" s="140">
        <v>504</v>
      </c>
      <c r="S332" s="140">
        <v>75.599999999999909</v>
      </c>
    </row>
    <row r="333" spans="1:19" x14ac:dyDescent="0.25">
      <c r="A333" s="139">
        <v>104</v>
      </c>
      <c r="B333" s="140" t="s">
        <v>295</v>
      </c>
      <c r="C333" s="140" t="s">
        <v>313</v>
      </c>
      <c r="D333" s="141" t="s">
        <v>325</v>
      </c>
      <c r="E333" s="140" t="s">
        <v>1445</v>
      </c>
      <c r="F333" s="140" t="s">
        <v>1857</v>
      </c>
      <c r="G333" s="140" t="s">
        <v>94</v>
      </c>
      <c r="H333" s="140" t="s">
        <v>95</v>
      </c>
      <c r="I333" s="140">
        <v>11</v>
      </c>
      <c r="J333" s="140" t="s">
        <v>295</v>
      </c>
      <c r="K333" s="140" t="s">
        <v>1849</v>
      </c>
      <c r="L333" s="142" t="s">
        <v>1177</v>
      </c>
      <c r="M333" s="140">
        <v>531.29999999999995</v>
      </c>
      <c r="N333" s="140">
        <v>104</v>
      </c>
      <c r="Q333" s="140">
        <v>462</v>
      </c>
      <c r="S333" s="140">
        <v>69.299999999999955</v>
      </c>
    </row>
    <row r="334" spans="1:19" x14ac:dyDescent="0.25">
      <c r="A334" s="139">
        <v>105</v>
      </c>
      <c r="B334" s="140" t="s">
        <v>295</v>
      </c>
      <c r="C334" s="140" t="s">
        <v>298</v>
      </c>
      <c r="D334" s="141" t="s">
        <v>335</v>
      </c>
      <c r="E334" s="140" t="s">
        <v>298</v>
      </c>
      <c r="F334" s="140" t="s">
        <v>1857</v>
      </c>
      <c r="G334" s="140" t="s">
        <v>94</v>
      </c>
      <c r="H334" s="140" t="s">
        <v>95</v>
      </c>
      <c r="I334" s="140">
        <v>12</v>
      </c>
      <c r="J334" s="140" t="s">
        <v>295</v>
      </c>
      <c r="K334" s="140" t="s">
        <v>1849</v>
      </c>
      <c r="L334" s="142" t="s">
        <v>1177</v>
      </c>
      <c r="M334" s="140">
        <v>579.59999999999991</v>
      </c>
      <c r="N334" s="140">
        <v>105</v>
      </c>
      <c r="Q334" s="140">
        <v>504</v>
      </c>
      <c r="S334" s="140">
        <v>75.599999999999909</v>
      </c>
    </row>
    <row r="335" spans="1:19" x14ac:dyDescent="0.25">
      <c r="A335" s="139">
        <v>106</v>
      </c>
      <c r="B335" s="140" t="s">
        <v>295</v>
      </c>
      <c r="C335" s="140" t="s">
        <v>298</v>
      </c>
      <c r="D335" s="141" t="s">
        <v>299</v>
      </c>
      <c r="E335" s="140" t="s">
        <v>298</v>
      </c>
      <c r="F335" s="140" t="s">
        <v>1857</v>
      </c>
      <c r="G335" s="140" t="s">
        <v>94</v>
      </c>
      <c r="H335" s="140" t="s">
        <v>95</v>
      </c>
      <c r="I335" s="140">
        <v>8</v>
      </c>
      <c r="J335" s="140" t="s">
        <v>295</v>
      </c>
      <c r="K335" s="140" t="s">
        <v>1849</v>
      </c>
      <c r="L335" s="142" t="s">
        <v>1177</v>
      </c>
      <c r="M335" s="140">
        <v>386.4</v>
      </c>
      <c r="N335" s="140">
        <v>106</v>
      </c>
      <c r="Q335" s="140">
        <v>336</v>
      </c>
      <c r="S335" s="140">
        <v>50.399999999999977</v>
      </c>
    </row>
    <row r="336" spans="1:19" x14ac:dyDescent="0.25">
      <c r="A336" s="139">
        <v>107</v>
      </c>
      <c r="B336" s="140" t="s">
        <v>295</v>
      </c>
      <c r="C336" s="140" t="s">
        <v>329</v>
      </c>
      <c r="D336" s="141" t="s">
        <v>330</v>
      </c>
      <c r="E336" s="140" t="s">
        <v>1428</v>
      </c>
      <c r="F336" s="140" t="s">
        <v>1857</v>
      </c>
      <c r="G336" s="140" t="s">
        <v>94</v>
      </c>
      <c r="H336" s="140" t="s">
        <v>95</v>
      </c>
      <c r="I336" s="140">
        <v>9</v>
      </c>
      <c r="J336" s="140" t="s">
        <v>295</v>
      </c>
      <c r="K336" s="140" t="s">
        <v>1849</v>
      </c>
      <c r="L336" s="142" t="s">
        <v>1177</v>
      </c>
      <c r="M336" s="140">
        <v>434.7</v>
      </c>
      <c r="N336" s="140">
        <v>107</v>
      </c>
      <c r="Q336" s="140">
        <v>378</v>
      </c>
      <c r="S336" s="140">
        <v>56.699999999999989</v>
      </c>
    </row>
    <row r="337" spans="1:19" x14ac:dyDescent="0.25">
      <c r="A337" s="139">
        <v>108</v>
      </c>
      <c r="B337" s="140" t="s">
        <v>349</v>
      </c>
      <c r="C337" s="140" t="s">
        <v>361</v>
      </c>
      <c r="D337" s="141" t="s">
        <v>371</v>
      </c>
      <c r="E337" s="140" t="s">
        <v>361</v>
      </c>
      <c r="F337" s="140" t="s">
        <v>1857</v>
      </c>
      <c r="G337" s="140" t="s">
        <v>94</v>
      </c>
      <c r="H337" s="140" t="s">
        <v>95</v>
      </c>
      <c r="I337" s="140">
        <v>12</v>
      </c>
      <c r="J337" s="140" t="s">
        <v>349</v>
      </c>
      <c r="K337" s="140" t="s">
        <v>1849</v>
      </c>
      <c r="L337" s="142" t="s">
        <v>1177</v>
      </c>
      <c r="M337" s="140">
        <v>579.59999999999991</v>
      </c>
      <c r="N337" s="140">
        <v>108</v>
      </c>
      <c r="Q337" s="140">
        <v>504</v>
      </c>
      <c r="S337" s="140">
        <v>75.599999999999909</v>
      </c>
    </row>
    <row r="338" spans="1:19" x14ac:dyDescent="0.25">
      <c r="A338" s="139">
        <v>109</v>
      </c>
      <c r="B338" s="140" t="s">
        <v>349</v>
      </c>
      <c r="C338" s="140" t="s">
        <v>353</v>
      </c>
      <c r="D338" s="141" t="s">
        <v>354</v>
      </c>
      <c r="E338" s="140" t="s">
        <v>353</v>
      </c>
      <c r="F338" s="140" t="s">
        <v>1857</v>
      </c>
      <c r="G338" s="140" t="s">
        <v>94</v>
      </c>
      <c r="H338" s="140" t="s">
        <v>95</v>
      </c>
      <c r="I338" s="140">
        <v>14</v>
      </c>
      <c r="J338" s="140" t="s">
        <v>349</v>
      </c>
      <c r="K338" s="140" t="s">
        <v>1849</v>
      </c>
      <c r="L338" s="142" t="s">
        <v>1177</v>
      </c>
      <c r="M338" s="140">
        <v>676.19999999999993</v>
      </c>
      <c r="N338" s="140">
        <v>109</v>
      </c>
      <c r="Q338" s="140">
        <v>588</v>
      </c>
      <c r="S338" s="140">
        <v>88.199999999999932</v>
      </c>
    </row>
    <row r="339" spans="1:19" x14ac:dyDescent="0.25">
      <c r="A339" s="139">
        <v>110</v>
      </c>
      <c r="B339" s="140" t="s">
        <v>349</v>
      </c>
      <c r="C339" s="140" t="s">
        <v>401</v>
      </c>
      <c r="D339" s="141" t="s">
        <v>2041</v>
      </c>
      <c r="E339" s="140" t="s">
        <v>401</v>
      </c>
      <c r="F339" s="140" t="s">
        <v>1857</v>
      </c>
      <c r="G339" s="140" t="s">
        <v>94</v>
      </c>
      <c r="H339" s="140" t="s">
        <v>95</v>
      </c>
      <c r="I339" s="140">
        <v>9</v>
      </c>
      <c r="J339" s="140" t="s">
        <v>349</v>
      </c>
      <c r="K339" s="140" t="s">
        <v>1849</v>
      </c>
      <c r="L339" s="142" t="s">
        <v>1177</v>
      </c>
      <c r="M339" s="140">
        <v>434.7</v>
      </c>
      <c r="N339" s="140">
        <v>110</v>
      </c>
      <c r="Q339" s="140">
        <v>378</v>
      </c>
      <c r="S339" s="140">
        <v>56.699999999999989</v>
      </c>
    </row>
    <row r="340" spans="1:19" x14ac:dyDescent="0.25">
      <c r="A340" s="139">
        <v>111</v>
      </c>
      <c r="B340" s="140" t="s">
        <v>349</v>
      </c>
      <c r="C340" s="140" t="s">
        <v>1187</v>
      </c>
      <c r="D340" s="141" t="s">
        <v>1267</v>
      </c>
      <c r="E340" s="140" t="s">
        <v>1187</v>
      </c>
      <c r="F340" s="140" t="s">
        <v>1857</v>
      </c>
      <c r="G340" s="140" t="s">
        <v>94</v>
      </c>
      <c r="H340" s="140" t="s">
        <v>95</v>
      </c>
      <c r="I340" s="140">
        <v>11</v>
      </c>
      <c r="J340" s="140" t="s">
        <v>349</v>
      </c>
      <c r="K340" s="140" t="s">
        <v>1849</v>
      </c>
      <c r="L340" s="142" t="s">
        <v>1177</v>
      </c>
      <c r="M340" s="140">
        <v>531.29999999999995</v>
      </c>
      <c r="N340" s="140">
        <v>111</v>
      </c>
      <c r="Q340" s="140">
        <v>462</v>
      </c>
      <c r="S340" s="140">
        <v>69.299999999999955</v>
      </c>
    </row>
    <row r="341" spans="1:19" x14ac:dyDescent="0.25">
      <c r="A341" s="139">
        <v>112</v>
      </c>
      <c r="B341" s="140" t="s">
        <v>349</v>
      </c>
      <c r="C341" s="140" t="s">
        <v>362</v>
      </c>
      <c r="D341" s="141" t="s">
        <v>365</v>
      </c>
      <c r="E341" s="140" t="s">
        <v>362</v>
      </c>
      <c r="F341" s="140" t="s">
        <v>1857</v>
      </c>
      <c r="G341" s="140" t="s">
        <v>94</v>
      </c>
      <c r="H341" s="140" t="s">
        <v>95</v>
      </c>
      <c r="I341" s="140">
        <v>12</v>
      </c>
      <c r="J341" s="140" t="s">
        <v>349</v>
      </c>
      <c r="K341" s="140" t="s">
        <v>1849</v>
      </c>
      <c r="L341" s="142" t="s">
        <v>1177</v>
      </c>
      <c r="M341" s="140">
        <v>579.59999999999991</v>
      </c>
      <c r="N341" s="140">
        <v>112</v>
      </c>
      <c r="Q341" s="140">
        <v>504</v>
      </c>
      <c r="S341" s="140">
        <v>75.599999999999909</v>
      </c>
    </row>
    <row r="342" spans="1:19" x14ac:dyDescent="0.25">
      <c r="A342" s="139">
        <v>113</v>
      </c>
      <c r="B342" s="140" t="s">
        <v>349</v>
      </c>
      <c r="C342" s="140" t="s">
        <v>362</v>
      </c>
      <c r="D342" s="141" t="s">
        <v>375</v>
      </c>
      <c r="E342" s="140" t="s">
        <v>362</v>
      </c>
      <c r="F342" s="140" t="s">
        <v>1857</v>
      </c>
      <c r="G342" s="140" t="s">
        <v>94</v>
      </c>
      <c r="H342" s="140" t="s">
        <v>95</v>
      </c>
      <c r="I342" s="140">
        <v>17</v>
      </c>
      <c r="J342" s="140" t="s">
        <v>349</v>
      </c>
      <c r="K342" s="140" t="s">
        <v>1849</v>
      </c>
      <c r="L342" s="142" t="s">
        <v>1177</v>
      </c>
      <c r="M342" s="140">
        <v>821.09999999999991</v>
      </c>
      <c r="N342" s="140">
        <v>113</v>
      </c>
      <c r="Q342" s="140">
        <v>714</v>
      </c>
      <c r="S342" s="140">
        <v>107.09999999999991</v>
      </c>
    </row>
    <row r="343" spans="1:19" x14ac:dyDescent="0.25">
      <c r="A343" s="139">
        <v>114</v>
      </c>
      <c r="B343" s="140" t="s">
        <v>349</v>
      </c>
      <c r="C343" s="140" t="s">
        <v>362</v>
      </c>
      <c r="D343" s="141" t="s">
        <v>363</v>
      </c>
      <c r="E343" s="140" t="s">
        <v>1240</v>
      </c>
      <c r="F343" s="140" t="s">
        <v>1857</v>
      </c>
      <c r="G343" s="140" t="s">
        <v>94</v>
      </c>
      <c r="H343" s="140" t="s">
        <v>95</v>
      </c>
      <c r="I343" s="140">
        <v>11</v>
      </c>
      <c r="J343" s="140" t="s">
        <v>349</v>
      </c>
      <c r="K343" s="140" t="s">
        <v>1849</v>
      </c>
      <c r="L343" s="142" t="s">
        <v>1177</v>
      </c>
      <c r="M343" s="140">
        <v>531.29999999999995</v>
      </c>
      <c r="N343" s="140">
        <v>114</v>
      </c>
      <c r="Q343" s="140">
        <v>462</v>
      </c>
      <c r="S343" s="140">
        <v>69.299999999999955</v>
      </c>
    </row>
    <row r="344" spans="1:19" x14ac:dyDescent="0.25">
      <c r="A344" s="139">
        <v>115</v>
      </c>
      <c r="B344" s="140" t="s">
        <v>349</v>
      </c>
      <c r="C344" s="140" t="s">
        <v>1025</v>
      </c>
      <c r="D344" s="141" t="s">
        <v>2042</v>
      </c>
      <c r="E344" s="140" t="s">
        <v>1025</v>
      </c>
      <c r="F344" s="140" t="s">
        <v>1857</v>
      </c>
      <c r="G344" s="140" t="s">
        <v>94</v>
      </c>
      <c r="H344" s="140" t="s">
        <v>95</v>
      </c>
      <c r="I344" s="140">
        <v>5</v>
      </c>
      <c r="J344" s="140" t="s">
        <v>349</v>
      </c>
      <c r="K344" s="140" t="s">
        <v>1849</v>
      </c>
      <c r="L344" s="142" t="s">
        <v>1177</v>
      </c>
      <c r="M344" s="140">
        <v>241.49999999999997</v>
      </c>
      <c r="N344" s="140">
        <v>115</v>
      </c>
      <c r="Q344" s="140">
        <v>210</v>
      </c>
      <c r="S344" s="140">
        <v>31.499999999999972</v>
      </c>
    </row>
    <row r="345" spans="1:19" x14ac:dyDescent="0.25">
      <c r="A345" s="139">
        <v>116</v>
      </c>
      <c r="B345" s="140" t="s">
        <v>349</v>
      </c>
      <c r="C345" s="140" t="s">
        <v>368</v>
      </c>
      <c r="D345" s="141" t="s">
        <v>369</v>
      </c>
      <c r="E345" s="140" t="s">
        <v>368</v>
      </c>
      <c r="F345" s="140" t="s">
        <v>1857</v>
      </c>
      <c r="G345" s="140" t="s">
        <v>94</v>
      </c>
      <c r="H345" s="140" t="s">
        <v>95</v>
      </c>
      <c r="I345" s="140">
        <v>10</v>
      </c>
      <c r="J345" s="140" t="s">
        <v>349</v>
      </c>
      <c r="K345" s="140" t="s">
        <v>1849</v>
      </c>
      <c r="L345" s="142" t="s">
        <v>1177</v>
      </c>
      <c r="M345" s="140">
        <v>482.99999999999994</v>
      </c>
      <c r="N345" s="140">
        <v>116</v>
      </c>
      <c r="Q345" s="140">
        <v>420</v>
      </c>
      <c r="S345" s="140">
        <v>62.999999999999943</v>
      </c>
    </row>
    <row r="346" spans="1:19" x14ac:dyDescent="0.25">
      <c r="A346" s="139">
        <v>117</v>
      </c>
      <c r="B346" s="140" t="s">
        <v>349</v>
      </c>
      <c r="C346" s="140" t="s">
        <v>368</v>
      </c>
      <c r="D346" s="141" t="s">
        <v>372</v>
      </c>
      <c r="E346" s="140" t="s">
        <v>1242</v>
      </c>
      <c r="F346" s="140" t="s">
        <v>1857</v>
      </c>
      <c r="G346" s="140" t="s">
        <v>94</v>
      </c>
      <c r="H346" s="140" t="s">
        <v>95</v>
      </c>
      <c r="I346" s="140">
        <v>6</v>
      </c>
      <c r="J346" s="140" t="s">
        <v>349</v>
      </c>
      <c r="K346" s="140" t="s">
        <v>1849</v>
      </c>
      <c r="L346" s="142" t="s">
        <v>1177</v>
      </c>
      <c r="M346" s="140">
        <v>289.79999999999995</v>
      </c>
      <c r="N346" s="140">
        <v>117</v>
      </c>
      <c r="Q346" s="140">
        <v>252</v>
      </c>
      <c r="S346" s="140">
        <v>37.799999999999955</v>
      </c>
    </row>
    <row r="347" spans="1:19" x14ac:dyDescent="0.25">
      <c r="A347" s="139">
        <v>118</v>
      </c>
      <c r="B347" s="140" t="s">
        <v>349</v>
      </c>
      <c r="C347" s="140" t="s">
        <v>359</v>
      </c>
      <c r="D347" s="141" t="s">
        <v>360</v>
      </c>
      <c r="E347" s="140" t="s">
        <v>359</v>
      </c>
      <c r="F347" s="140" t="s">
        <v>1857</v>
      </c>
      <c r="G347" s="140" t="s">
        <v>94</v>
      </c>
      <c r="H347" s="140" t="s">
        <v>95</v>
      </c>
      <c r="I347" s="140">
        <v>12</v>
      </c>
      <c r="J347" s="140" t="s">
        <v>349</v>
      </c>
      <c r="K347" s="140" t="s">
        <v>1849</v>
      </c>
      <c r="L347" s="142" t="s">
        <v>1177</v>
      </c>
      <c r="M347" s="140">
        <v>579.59999999999991</v>
      </c>
      <c r="N347" s="140">
        <v>118</v>
      </c>
      <c r="Q347" s="140">
        <v>504</v>
      </c>
      <c r="S347" s="140">
        <v>75.599999999999909</v>
      </c>
    </row>
    <row r="348" spans="1:19" x14ac:dyDescent="0.25">
      <c r="A348" s="139">
        <v>119</v>
      </c>
      <c r="B348" s="140" t="s">
        <v>349</v>
      </c>
      <c r="C348" s="140" t="s">
        <v>366</v>
      </c>
      <c r="D348" s="141" t="s">
        <v>367</v>
      </c>
      <c r="E348" s="140" t="s">
        <v>1241</v>
      </c>
      <c r="F348" s="140" t="s">
        <v>1857</v>
      </c>
      <c r="G348" s="140" t="s">
        <v>94</v>
      </c>
      <c r="H348" s="140" t="s">
        <v>95</v>
      </c>
      <c r="I348" s="140">
        <v>11</v>
      </c>
      <c r="J348" s="140" t="s">
        <v>349</v>
      </c>
      <c r="K348" s="140" t="s">
        <v>1849</v>
      </c>
      <c r="L348" s="142" t="s">
        <v>1177</v>
      </c>
      <c r="M348" s="140">
        <v>531.29999999999995</v>
      </c>
      <c r="N348" s="140">
        <v>119</v>
      </c>
      <c r="Q348" s="140">
        <v>462</v>
      </c>
      <c r="S348" s="140">
        <v>69.299999999999955</v>
      </c>
    </row>
    <row r="349" spans="1:19" x14ac:dyDescent="0.25">
      <c r="A349" s="139">
        <v>120</v>
      </c>
      <c r="B349" s="140" t="s">
        <v>349</v>
      </c>
      <c r="C349" s="140" t="s">
        <v>2043</v>
      </c>
      <c r="D349" s="141" t="s">
        <v>2044</v>
      </c>
      <c r="E349" s="140" t="s">
        <v>2045</v>
      </c>
      <c r="F349" s="140" t="s">
        <v>1857</v>
      </c>
      <c r="G349" s="140" t="s">
        <v>94</v>
      </c>
      <c r="H349" s="140" t="s">
        <v>95</v>
      </c>
      <c r="I349" s="140">
        <v>11</v>
      </c>
      <c r="J349" s="140" t="s">
        <v>349</v>
      </c>
      <c r="K349" s="140" t="s">
        <v>1849</v>
      </c>
      <c r="L349" s="142" t="s">
        <v>1177</v>
      </c>
      <c r="M349" s="140">
        <v>531.29999999999995</v>
      </c>
      <c r="N349" s="140">
        <v>120</v>
      </c>
      <c r="Q349" s="140">
        <v>462</v>
      </c>
      <c r="S349" s="140">
        <v>69.299999999999955</v>
      </c>
    </row>
    <row r="350" spans="1:19" x14ac:dyDescent="0.25">
      <c r="A350" s="139">
        <v>121</v>
      </c>
      <c r="B350" s="140" t="s">
        <v>349</v>
      </c>
      <c r="C350" s="140" t="s">
        <v>351</v>
      </c>
      <c r="D350" s="141" t="s">
        <v>352</v>
      </c>
      <c r="E350" s="140" t="s">
        <v>351</v>
      </c>
      <c r="F350" s="140" t="s">
        <v>1857</v>
      </c>
      <c r="G350" s="140" t="s">
        <v>94</v>
      </c>
      <c r="H350" s="140" t="s">
        <v>95</v>
      </c>
      <c r="I350" s="140">
        <v>11</v>
      </c>
      <c r="J350" s="140" t="s">
        <v>349</v>
      </c>
      <c r="K350" s="140" t="s">
        <v>1849</v>
      </c>
      <c r="L350" s="142" t="s">
        <v>1177</v>
      </c>
      <c r="M350" s="140">
        <v>531.29999999999995</v>
      </c>
      <c r="N350" s="140">
        <v>121</v>
      </c>
      <c r="Q350" s="140">
        <v>462</v>
      </c>
      <c r="S350" s="140">
        <v>69.299999999999955</v>
      </c>
    </row>
    <row r="351" spans="1:19" x14ac:dyDescent="0.25">
      <c r="A351" s="139">
        <v>122</v>
      </c>
      <c r="B351" s="140" t="s">
        <v>349</v>
      </c>
      <c r="C351" s="140" t="s">
        <v>351</v>
      </c>
      <c r="D351" s="141" t="s">
        <v>383</v>
      </c>
      <c r="E351" s="140" t="s">
        <v>351</v>
      </c>
      <c r="F351" s="140" t="s">
        <v>1857</v>
      </c>
      <c r="G351" s="140" t="s">
        <v>94</v>
      </c>
      <c r="H351" s="140" t="s">
        <v>95</v>
      </c>
      <c r="I351" s="140">
        <v>14</v>
      </c>
      <c r="J351" s="140" t="s">
        <v>349</v>
      </c>
      <c r="K351" s="140" t="s">
        <v>1849</v>
      </c>
      <c r="L351" s="142" t="s">
        <v>1177</v>
      </c>
      <c r="M351" s="140">
        <v>676.19999999999993</v>
      </c>
      <c r="N351" s="140">
        <v>122</v>
      </c>
      <c r="Q351" s="140">
        <v>588</v>
      </c>
      <c r="S351" s="140">
        <v>88.199999999999932</v>
      </c>
    </row>
    <row r="352" spans="1:19" x14ac:dyDescent="0.25">
      <c r="A352" s="139">
        <v>123</v>
      </c>
      <c r="B352" s="140" t="s">
        <v>349</v>
      </c>
      <c r="C352" s="140" t="s">
        <v>2046</v>
      </c>
      <c r="D352" s="141" t="s">
        <v>2047</v>
      </c>
      <c r="E352" s="140" t="s">
        <v>373</v>
      </c>
      <c r="F352" s="140" t="s">
        <v>1857</v>
      </c>
      <c r="G352" s="140" t="s">
        <v>94</v>
      </c>
      <c r="H352" s="140" t="s">
        <v>95</v>
      </c>
      <c r="I352" s="140">
        <v>8</v>
      </c>
      <c r="J352" s="140" t="s">
        <v>349</v>
      </c>
      <c r="K352" s="140" t="s">
        <v>1849</v>
      </c>
      <c r="L352" s="142" t="s">
        <v>1177</v>
      </c>
      <c r="M352" s="140">
        <v>386.4</v>
      </c>
      <c r="N352" s="140">
        <v>123</v>
      </c>
      <c r="Q352" s="140">
        <v>336</v>
      </c>
      <c r="S352" s="140">
        <v>50.399999999999977</v>
      </c>
    </row>
    <row r="353" spans="1:19" x14ac:dyDescent="0.25">
      <c r="A353" s="139">
        <v>124</v>
      </c>
      <c r="B353" s="140" t="s">
        <v>349</v>
      </c>
      <c r="C353" s="140" t="s">
        <v>2048</v>
      </c>
      <c r="D353" s="141" t="s">
        <v>2049</v>
      </c>
      <c r="E353" s="140" t="s">
        <v>2048</v>
      </c>
      <c r="F353" s="140" t="s">
        <v>1857</v>
      </c>
      <c r="G353" s="140" t="s">
        <v>94</v>
      </c>
      <c r="H353" s="140" t="s">
        <v>95</v>
      </c>
      <c r="I353" s="140">
        <v>9</v>
      </c>
      <c r="J353" s="140" t="s">
        <v>349</v>
      </c>
      <c r="K353" s="140" t="s">
        <v>1849</v>
      </c>
      <c r="L353" s="142" t="s">
        <v>1177</v>
      </c>
      <c r="M353" s="140">
        <v>434.7</v>
      </c>
      <c r="N353" s="140">
        <v>124</v>
      </c>
      <c r="Q353" s="140">
        <v>378</v>
      </c>
      <c r="S353" s="140">
        <v>56.699999999999989</v>
      </c>
    </row>
    <row r="354" spans="1:19" x14ac:dyDescent="0.25">
      <c r="A354" s="139">
        <v>125</v>
      </c>
      <c r="B354" s="140" t="s">
        <v>349</v>
      </c>
      <c r="C354" s="140" t="s">
        <v>393</v>
      </c>
      <c r="D354" s="141" t="s">
        <v>2050</v>
      </c>
      <c r="E354" s="140" t="s">
        <v>393</v>
      </c>
      <c r="F354" s="140" t="s">
        <v>1857</v>
      </c>
      <c r="G354" s="140" t="s">
        <v>94</v>
      </c>
      <c r="H354" s="140" t="s">
        <v>95</v>
      </c>
      <c r="I354" s="140">
        <v>9</v>
      </c>
      <c r="J354" s="140" t="s">
        <v>349</v>
      </c>
      <c r="K354" s="140" t="s">
        <v>1849</v>
      </c>
      <c r="L354" s="142" t="s">
        <v>1177</v>
      </c>
      <c r="M354" s="140">
        <v>434.7</v>
      </c>
      <c r="N354" s="140">
        <v>125</v>
      </c>
      <c r="Q354" s="140">
        <v>378</v>
      </c>
      <c r="S354" s="140">
        <v>56.699999999999989</v>
      </c>
    </row>
    <row r="355" spans="1:19" x14ac:dyDescent="0.25">
      <c r="A355" s="139">
        <v>126</v>
      </c>
      <c r="B355" s="140" t="s">
        <v>349</v>
      </c>
      <c r="C355" s="140" t="s">
        <v>387</v>
      </c>
      <c r="D355" s="141" t="s">
        <v>2051</v>
      </c>
      <c r="E355" s="140" t="s">
        <v>387</v>
      </c>
      <c r="F355" s="140" t="s">
        <v>1857</v>
      </c>
      <c r="G355" s="140" t="s">
        <v>94</v>
      </c>
      <c r="H355" s="140" t="s">
        <v>95</v>
      </c>
      <c r="I355" s="140">
        <v>8</v>
      </c>
      <c r="J355" s="140" t="s">
        <v>349</v>
      </c>
      <c r="K355" s="140" t="s">
        <v>1849</v>
      </c>
      <c r="L355" s="142" t="s">
        <v>1177</v>
      </c>
      <c r="M355" s="140">
        <v>386.4</v>
      </c>
      <c r="N355" s="140">
        <v>126</v>
      </c>
      <c r="Q355" s="140">
        <v>336</v>
      </c>
      <c r="S355" s="140">
        <v>50.399999999999977</v>
      </c>
    </row>
    <row r="356" spans="1:19" x14ac:dyDescent="0.25">
      <c r="A356" s="139">
        <v>127</v>
      </c>
      <c r="B356" s="140" t="s">
        <v>349</v>
      </c>
      <c r="C356" s="140" t="s">
        <v>349</v>
      </c>
      <c r="D356" s="141" t="s">
        <v>2052</v>
      </c>
      <c r="E356" s="140" t="s">
        <v>2053</v>
      </c>
      <c r="F356" s="140" t="s">
        <v>1857</v>
      </c>
      <c r="G356" s="140" t="s">
        <v>94</v>
      </c>
      <c r="H356" s="140" t="s">
        <v>95</v>
      </c>
      <c r="I356" s="140">
        <v>9</v>
      </c>
      <c r="J356" s="140" t="s">
        <v>349</v>
      </c>
      <c r="K356" s="140" t="s">
        <v>1849</v>
      </c>
      <c r="L356" s="142" t="s">
        <v>1177</v>
      </c>
      <c r="M356" s="140">
        <v>434.7</v>
      </c>
      <c r="N356" s="140">
        <v>127</v>
      </c>
      <c r="Q356" s="140">
        <v>378</v>
      </c>
      <c r="S356" s="140">
        <v>56.699999999999989</v>
      </c>
    </row>
    <row r="357" spans="1:19" x14ac:dyDescent="0.25">
      <c r="A357" s="139">
        <v>128</v>
      </c>
      <c r="B357" s="140" t="s">
        <v>349</v>
      </c>
      <c r="C357" s="140" t="s">
        <v>349</v>
      </c>
      <c r="D357" s="141" t="s">
        <v>1291</v>
      </c>
      <c r="E357" s="140" t="s">
        <v>1292</v>
      </c>
      <c r="F357" s="140" t="s">
        <v>1857</v>
      </c>
      <c r="G357" s="140" t="s">
        <v>94</v>
      </c>
      <c r="H357" s="140" t="s">
        <v>95</v>
      </c>
      <c r="I357" s="140">
        <v>13</v>
      </c>
      <c r="J357" s="140" t="s">
        <v>349</v>
      </c>
      <c r="K357" s="140" t="s">
        <v>1849</v>
      </c>
      <c r="L357" s="142" t="s">
        <v>1177</v>
      </c>
      <c r="M357" s="140">
        <v>627.9</v>
      </c>
      <c r="N357" s="140">
        <v>128</v>
      </c>
      <c r="Q357" s="140">
        <v>546</v>
      </c>
      <c r="S357" s="140">
        <v>81.899999999999977</v>
      </c>
    </row>
    <row r="358" spans="1:19" x14ac:dyDescent="0.25">
      <c r="A358" s="139">
        <v>129</v>
      </c>
      <c r="B358" s="140" t="s">
        <v>349</v>
      </c>
      <c r="C358" s="140" t="s">
        <v>391</v>
      </c>
      <c r="D358" s="141" t="s">
        <v>2054</v>
      </c>
      <c r="E358" s="140" t="s">
        <v>2055</v>
      </c>
      <c r="F358" s="140" t="s">
        <v>1857</v>
      </c>
      <c r="G358" s="140" t="s">
        <v>94</v>
      </c>
      <c r="H358" s="140" t="s">
        <v>95</v>
      </c>
      <c r="I358" s="140">
        <v>9</v>
      </c>
      <c r="J358" s="140" t="s">
        <v>349</v>
      </c>
      <c r="K358" s="140" t="s">
        <v>1849</v>
      </c>
      <c r="L358" s="142" t="s">
        <v>1177</v>
      </c>
      <c r="M358" s="140">
        <v>434.7</v>
      </c>
      <c r="N358" s="140">
        <v>129</v>
      </c>
      <c r="Q358" s="140">
        <v>378</v>
      </c>
      <c r="S358" s="140">
        <v>56.699999999999989</v>
      </c>
    </row>
    <row r="359" spans="1:19" x14ac:dyDescent="0.25">
      <c r="A359" s="139">
        <v>130</v>
      </c>
      <c r="B359" s="140" t="s">
        <v>349</v>
      </c>
      <c r="C359" s="140" t="s">
        <v>395</v>
      </c>
      <c r="D359" s="141" t="s">
        <v>1266</v>
      </c>
      <c r="E359" s="140" t="s">
        <v>395</v>
      </c>
      <c r="F359" s="140" t="s">
        <v>1857</v>
      </c>
      <c r="G359" s="140" t="s">
        <v>94</v>
      </c>
      <c r="H359" s="140" t="s">
        <v>95</v>
      </c>
      <c r="I359" s="140">
        <v>8</v>
      </c>
      <c r="J359" s="140" t="s">
        <v>349</v>
      </c>
      <c r="K359" s="140" t="s">
        <v>1849</v>
      </c>
      <c r="L359" s="142" t="s">
        <v>1177</v>
      </c>
      <c r="M359" s="140">
        <v>386.4</v>
      </c>
      <c r="N359" s="140">
        <v>130</v>
      </c>
      <c r="Q359" s="140">
        <v>336</v>
      </c>
      <c r="S359" s="140">
        <v>50.399999999999977</v>
      </c>
    </row>
    <row r="360" spans="1:19" x14ac:dyDescent="0.25">
      <c r="A360" s="139">
        <v>131</v>
      </c>
      <c r="B360" s="140" t="s">
        <v>349</v>
      </c>
      <c r="C360" s="140" t="s">
        <v>378</v>
      </c>
      <c r="D360" s="141" t="s">
        <v>379</v>
      </c>
      <c r="E360" s="140" t="s">
        <v>378</v>
      </c>
      <c r="F360" s="140" t="s">
        <v>1857</v>
      </c>
      <c r="G360" s="140" t="s">
        <v>94</v>
      </c>
      <c r="H360" s="140" t="s">
        <v>95</v>
      </c>
      <c r="I360" s="140">
        <v>12</v>
      </c>
      <c r="J360" s="140" t="s">
        <v>349</v>
      </c>
      <c r="K360" s="140" t="s">
        <v>1849</v>
      </c>
      <c r="L360" s="142" t="s">
        <v>1177</v>
      </c>
      <c r="M360" s="140">
        <v>579.59999999999991</v>
      </c>
      <c r="N360" s="140">
        <v>131</v>
      </c>
      <c r="Q360" s="140">
        <v>504</v>
      </c>
      <c r="S360" s="140">
        <v>75.599999999999909</v>
      </c>
    </row>
    <row r="361" spans="1:19" x14ac:dyDescent="0.25">
      <c r="A361" s="139">
        <v>132</v>
      </c>
      <c r="B361" s="140" t="s">
        <v>349</v>
      </c>
      <c r="C361" s="140" t="s">
        <v>376</v>
      </c>
      <c r="D361" s="141" t="s">
        <v>377</v>
      </c>
      <c r="E361" s="140" t="s">
        <v>1264</v>
      </c>
      <c r="F361" s="140" t="s">
        <v>1857</v>
      </c>
      <c r="G361" s="140" t="s">
        <v>94</v>
      </c>
      <c r="H361" s="140" t="s">
        <v>95</v>
      </c>
      <c r="I361" s="140">
        <v>17</v>
      </c>
      <c r="J361" s="140" t="s">
        <v>349</v>
      </c>
      <c r="K361" s="140" t="s">
        <v>1849</v>
      </c>
      <c r="L361" s="142" t="s">
        <v>1177</v>
      </c>
      <c r="M361" s="140">
        <v>821.09999999999991</v>
      </c>
      <c r="N361" s="140">
        <v>132</v>
      </c>
      <c r="Q361" s="140">
        <v>714</v>
      </c>
      <c r="S361" s="140">
        <v>107.09999999999991</v>
      </c>
    </row>
    <row r="362" spans="1:19" x14ac:dyDescent="0.25">
      <c r="A362" s="139">
        <v>133</v>
      </c>
      <c r="B362" s="140" t="s">
        <v>349</v>
      </c>
      <c r="C362" s="140" t="s">
        <v>380</v>
      </c>
      <c r="D362" s="141" t="s">
        <v>381</v>
      </c>
      <c r="E362" s="140" t="s">
        <v>1265</v>
      </c>
      <c r="F362" s="140" t="s">
        <v>1857</v>
      </c>
      <c r="G362" s="140" t="s">
        <v>94</v>
      </c>
      <c r="H362" s="140" t="s">
        <v>95</v>
      </c>
      <c r="I362" s="140">
        <v>12</v>
      </c>
      <c r="J362" s="140" t="s">
        <v>349</v>
      </c>
      <c r="K362" s="140" t="s">
        <v>1849</v>
      </c>
      <c r="L362" s="142" t="s">
        <v>1177</v>
      </c>
      <c r="M362" s="140">
        <v>579.59999999999991</v>
      </c>
      <c r="N362" s="140">
        <v>133</v>
      </c>
      <c r="Q362" s="140">
        <v>504</v>
      </c>
      <c r="S362" s="140">
        <v>75.599999999999909</v>
      </c>
    </row>
    <row r="363" spans="1:19" x14ac:dyDescent="0.25">
      <c r="A363" s="139">
        <v>134</v>
      </c>
      <c r="B363" s="140" t="s">
        <v>349</v>
      </c>
      <c r="C363" s="140" t="s">
        <v>355</v>
      </c>
      <c r="D363" s="141" t="s">
        <v>356</v>
      </c>
      <c r="E363" s="140" t="s">
        <v>355</v>
      </c>
      <c r="F363" s="140" t="s">
        <v>1857</v>
      </c>
      <c r="G363" s="140" t="s">
        <v>94</v>
      </c>
      <c r="H363" s="140" t="s">
        <v>95</v>
      </c>
      <c r="I363" s="140">
        <v>11</v>
      </c>
      <c r="J363" s="140" t="s">
        <v>349</v>
      </c>
      <c r="K363" s="140" t="s">
        <v>1849</v>
      </c>
      <c r="L363" s="142" t="s">
        <v>1177</v>
      </c>
      <c r="M363" s="140">
        <v>531.29999999999995</v>
      </c>
      <c r="N363" s="140">
        <v>134</v>
      </c>
      <c r="Q363" s="140">
        <v>462</v>
      </c>
      <c r="S363" s="140">
        <v>69.299999999999955</v>
      </c>
    </row>
    <row r="364" spans="1:19" x14ac:dyDescent="0.25">
      <c r="A364" s="139">
        <v>135</v>
      </c>
      <c r="B364" s="140" t="s">
        <v>349</v>
      </c>
      <c r="C364" s="140" t="s">
        <v>398</v>
      </c>
      <c r="D364" s="141" t="s">
        <v>399</v>
      </c>
      <c r="E364" s="140" t="s">
        <v>1293</v>
      </c>
      <c r="F364" s="140" t="s">
        <v>1857</v>
      </c>
      <c r="G364" s="140" t="s">
        <v>94</v>
      </c>
      <c r="H364" s="140" t="s">
        <v>95</v>
      </c>
      <c r="I364" s="140">
        <v>7</v>
      </c>
      <c r="J364" s="140" t="s">
        <v>349</v>
      </c>
      <c r="K364" s="140" t="s">
        <v>1849</v>
      </c>
      <c r="L364" s="142" t="s">
        <v>1177</v>
      </c>
      <c r="M364" s="140">
        <v>338.09999999999997</v>
      </c>
      <c r="N364" s="140">
        <v>135</v>
      </c>
      <c r="Q364" s="140">
        <v>294</v>
      </c>
      <c r="S364" s="140">
        <v>44.099999999999966</v>
      </c>
    </row>
    <row r="365" spans="1:19" x14ac:dyDescent="0.25">
      <c r="A365" s="139">
        <v>136</v>
      </c>
      <c r="B365" s="140" t="s">
        <v>349</v>
      </c>
      <c r="C365" s="140" t="s">
        <v>276</v>
      </c>
      <c r="D365" s="141" t="s">
        <v>382</v>
      </c>
      <c r="E365" s="140" t="s">
        <v>276</v>
      </c>
      <c r="F365" s="140" t="s">
        <v>1857</v>
      </c>
      <c r="G365" s="140" t="s">
        <v>94</v>
      </c>
      <c r="H365" s="140" t="s">
        <v>95</v>
      </c>
      <c r="I365" s="140">
        <v>12</v>
      </c>
      <c r="J365" s="140" t="s">
        <v>349</v>
      </c>
      <c r="K365" s="140" t="s">
        <v>1849</v>
      </c>
      <c r="L365" s="142" t="s">
        <v>1177</v>
      </c>
      <c r="M365" s="140">
        <v>579.59999999999991</v>
      </c>
      <c r="N365" s="140">
        <v>136</v>
      </c>
      <c r="Q365" s="140">
        <v>504</v>
      </c>
      <c r="S365" s="140">
        <v>75.599999999999909</v>
      </c>
    </row>
    <row r="366" spans="1:19" x14ac:dyDescent="0.25">
      <c r="A366" s="139">
        <v>137</v>
      </c>
      <c r="B366" s="140" t="s">
        <v>349</v>
      </c>
      <c r="C366" s="140" t="s">
        <v>357</v>
      </c>
      <c r="D366" s="141" t="s">
        <v>358</v>
      </c>
      <c r="E366" s="140" t="s">
        <v>357</v>
      </c>
      <c r="F366" s="140" t="s">
        <v>1857</v>
      </c>
      <c r="G366" s="140" t="s">
        <v>94</v>
      </c>
      <c r="H366" s="140" t="s">
        <v>95</v>
      </c>
      <c r="I366" s="140">
        <v>13</v>
      </c>
      <c r="J366" s="140" t="s">
        <v>349</v>
      </c>
      <c r="K366" s="140" t="s">
        <v>1849</v>
      </c>
      <c r="L366" s="142" t="s">
        <v>1177</v>
      </c>
      <c r="M366" s="140">
        <v>627.9</v>
      </c>
      <c r="N366" s="140">
        <v>137</v>
      </c>
      <c r="Q366" s="140">
        <v>546</v>
      </c>
      <c r="S366" s="140">
        <v>81.899999999999977</v>
      </c>
    </row>
    <row r="367" spans="1:19" x14ac:dyDescent="0.25">
      <c r="A367" s="139">
        <v>138</v>
      </c>
      <c r="B367" s="140" t="s">
        <v>349</v>
      </c>
      <c r="C367" s="140" t="s">
        <v>357</v>
      </c>
      <c r="D367" s="141" t="s">
        <v>370</v>
      </c>
      <c r="E367" s="140" t="s">
        <v>357</v>
      </c>
      <c r="F367" s="140" t="s">
        <v>1857</v>
      </c>
      <c r="G367" s="140" t="s">
        <v>94</v>
      </c>
      <c r="H367" s="140" t="s">
        <v>95</v>
      </c>
      <c r="I367" s="140">
        <v>12</v>
      </c>
      <c r="J367" s="140" t="s">
        <v>349</v>
      </c>
      <c r="K367" s="140" t="s">
        <v>1849</v>
      </c>
      <c r="L367" s="142" t="s">
        <v>1177</v>
      </c>
      <c r="M367" s="140">
        <v>579.59999999999991</v>
      </c>
      <c r="N367" s="140">
        <v>138</v>
      </c>
      <c r="Q367" s="140">
        <v>504</v>
      </c>
      <c r="S367" s="140">
        <v>75.599999999999909</v>
      </c>
    </row>
    <row r="368" spans="1:19" x14ac:dyDescent="0.25">
      <c r="A368" s="139">
        <v>139</v>
      </c>
      <c r="B368" s="140" t="s">
        <v>405</v>
      </c>
      <c r="C368" s="140" t="s">
        <v>406</v>
      </c>
      <c r="D368" s="141" t="s">
        <v>407</v>
      </c>
      <c r="E368" s="140" t="s">
        <v>406</v>
      </c>
      <c r="F368" s="140" t="s">
        <v>1857</v>
      </c>
      <c r="G368" s="140" t="s">
        <v>94</v>
      </c>
      <c r="H368" s="140" t="s">
        <v>95</v>
      </c>
      <c r="I368" s="140">
        <v>8</v>
      </c>
      <c r="J368" s="140" t="s">
        <v>405</v>
      </c>
      <c r="K368" s="140" t="s">
        <v>1849</v>
      </c>
      <c r="L368" s="142" t="s">
        <v>1177</v>
      </c>
      <c r="M368" s="140">
        <v>386.4</v>
      </c>
      <c r="N368" s="140">
        <v>139</v>
      </c>
      <c r="Q368" s="140">
        <v>336</v>
      </c>
      <c r="S368" s="140">
        <v>50.399999999999977</v>
      </c>
    </row>
    <row r="369" spans="1:19" x14ac:dyDescent="0.25">
      <c r="A369" s="139">
        <v>140</v>
      </c>
      <c r="B369" s="140" t="s">
        <v>405</v>
      </c>
      <c r="C369" s="140" t="s">
        <v>416</v>
      </c>
      <c r="D369" s="141" t="s">
        <v>2056</v>
      </c>
      <c r="E369" s="140" t="s">
        <v>2057</v>
      </c>
      <c r="F369" s="140" t="s">
        <v>1857</v>
      </c>
      <c r="G369" s="140" t="s">
        <v>94</v>
      </c>
      <c r="H369" s="140" t="s">
        <v>95</v>
      </c>
      <c r="I369" s="140">
        <v>9</v>
      </c>
      <c r="J369" s="140" t="s">
        <v>405</v>
      </c>
      <c r="K369" s="140" t="s">
        <v>1849</v>
      </c>
      <c r="L369" s="142" t="s">
        <v>1177</v>
      </c>
      <c r="M369" s="140">
        <v>434.7</v>
      </c>
      <c r="N369" s="140">
        <v>140</v>
      </c>
      <c r="Q369" s="140">
        <v>378</v>
      </c>
      <c r="S369" s="140">
        <v>56.699999999999989</v>
      </c>
    </row>
    <row r="370" spans="1:19" x14ac:dyDescent="0.25">
      <c r="A370" s="139">
        <v>141</v>
      </c>
      <c r="B370" s="140" t="s">
        <v>405</v>
      </c>
      <c r="C370" s="140" t="s">
        <v>1342</v>
      </c>
      <c r="D370" s="141" t="s">
        <v>432</v>
      </c>
      <c r="E370" s="140" t="s">
        <v>1342</v>
      </c>
      <c r="F370" s="140" t="s">
        <v>1857</v>
      </c>
      <c r="G370" s="140" t="s">
        <v>94</v>
      </c>
      <c r="H370" s="140" t="s">
        <v>95</v>
      </c>
      <c r="I370" s="140">
        <v>9</v>
      </c>
      <c r="J370" s="140" t="s">
        <v>405</v>
      </c>
      <c r="K370" s="140" t="s">
        <v>1849</v>
      </c>
      <c r="L370" s="142" t="s">
        <v>1177</v>
      </c>
      <c r="M370" s="140">
        <v>434.7</v>
      </c>
      <c r="N370" s="140">
        <v>141</v>
      </c>
      <c r="Q370" s="140">
        <v>378</v>
      </c>
      <c r="S370" s="140">
        <v>56.699999999999989</v>
      </c>
    </row>
    <row r="371" spans="1:19" x14ac:dyDescent="0.25">
      <c r="A371" s="139">
        <v>142</v>
      </c>
      <c r="B371" s="140" t="s">
        <v>405</v>
      </c>
      <c r="C371" s="140" t="s">
        <v>426</v>
      </c>
      <c r="D371" s="141" t="s">
        <v>437</v>
      </c>
      <c r="E371" s="140" t="s">
        <v>426</v>
      </c>
      <c r="F371" s="140" t="s">
        <v>1857</v>
      </c>
      <c r="G371" s="140" t="s">
        <v>94</v>
      </c>
      <c r="H371" s="140" t="s">
        <v>95</v>
      </c>
      <c r="I371" s="140">
        <v>10</v>
      </c>
      <c r="J371" s="140" t="s">
        <v>405</v>
      </c>
      <c r="K371" s="140" t="s">
        <v>1849</v>
      </c>
      <c r="L371" s="142" t="s">
        <v>1177</v>
      </c>
      <c r="M371" s="140">
        <v>482.99999999999994</v>
      </c>
      <c r="N371" s="140">
        <v>142</v>
      </c>
      <c r="Q371" s="140">
        <v>420</v>
      </c>
      <c r="S371" s="140">
        <v>62.999999999999943</v>
      </c>
    </row>
    <row r="372" spans="1:19" x14ac:dyDescent="0.25">
      <c r="A372" s="139">
        <v>143</v>
      </c>
      <c r="B372" s="140" t="s">
        <v>405</v>
      </c>
      <c r="C372" s="140" t="s">
        <v>416</v>
      </c>
      <c r="D372" s="141" t="s">
        <v>441</v>
      </c>
      <c r="E372" s="140" t="s">
        <v>1331</v>
      </c>
      <c r="F372" s="140" t="s">
        <v>1857</v>
      </c>
      <c r="G372" s="140" t="s">
        <v>94</v>
      </c>
      <c r="H372" s="140" t="s">
        <v>95</v>
      </c>
      <c r="I372" s="140">
        <v>9</v>
      </c>
      <c r="J372" s="140" t="s">
        <v>405</v>
      </c>
      <c r="K372" s="140" t="s">
        <v>1849</v>
      </c>
      <c r="L372" s="142" t="s">
        <v>1177</v>
      </c>
      <c r="M372" s="140">
        <v>434.7</v>
      </c>
      <c r="N372" s="140">
        <v>143</v>
      </c>
      <c r="Q372" s="140">
        <v>378</v>
      </c>
      <c r="S372" s="140">
        <v>56.699999999999989</v>
      </c>
    </row>
    <row r="373" spans="1:19" x14ac:dyDescent="0.25">
      <c r="A373" s="139">
        <v>144</v>
      </c>
      <c r="B373" s="140" t="s">
        <v>405</v>
      </c>
      <c r="C373" s="140" t="s">
        <v>436</v>
      </c>
      <c r="D373" s="141" t="s">
        <v>1334</v>
      </c>
      <c r="E373" s="140" t="s">
        <v>1335</v>
      </c>
      <c r="F373" s="140" t="s">
        <v>1857</v>
      </c>
      <c r="G373" s="140" t="s">
        <v>94</v>
      </c>
      <c r="H373" s="140" t="s">
        <v>95</v>
      </c>
      <c r="I373" s="140">
        <v>12</v>
      </c>
      <c r="J373" s="140" t="s">
        <v>405</v>
      </c>
      <c r="K373" s="140" t="s">
        <v>1849</v>
      </c>
      <c r="L373" s="142" t="s">
        <v>1177</v>
      </c>
      <c r="M373" s="140">
        <v>579.59999999999991</v>
      </c>
      <c r="N373" s="140">
        <v>144</v>
      </c>
      <c r="Q373" s="140">
        <v>504</v>
      </c>
      <c r="S373" s="140">
        <v>75.599999999999909</v>
      </c>
    </row>
    <row r="374" spans="1:19" x14ac:dyDescent="0.25">
      <c r="A374" s="139">
        <v>145</v>
      </c>
      <c r="B374" s="140" t="s">
        <v>405</v>
      </c>
      <c r="C374" s="140" t="s">
        <v>422</v>
      </c>
      <c r="D374" s="141" t="s">
        <v>1338</v>
      </c>
      <c r="E374" s="140" t="s">
        <v>1339</v>
      </c>
      <c r="F374" s="140" t="s">
        <v>1857</v>
      </c>
      <c r="G374" s="140" t="s">
        <v>94</v>
      </c>
      <c r="H374" s="140" t="s">
        <v>95</v>
      </c>
      <c r="I374" s="140">
        <v>10</v>
      </c>
      <c r="J374" s="140" t="s">
        <v>405</v>
      </c>
      <c r="K374" s="140" t="s">
        <v>1849</v>
      </c>
      <c r="L374" s="142" t="s">
        <v>1177</v>
      </c>
      <c r="M374" s="140">
        <v>482.99999999999994</v>
      </c>
      <c r="N374" s="140">
        <v>145</v>
      </c>
      <c r="Q374" s="140">
        <v>420</v>
      </c>
      <c r="S374" s="140">
        <v>62.999999999999943</v>
      </c>
    </row>
    <row r="375" spans="1:19" x14ac:dyDescent="0.25">
      <c r="A375" s="139">
        <v>146</v>
      </c>
      <c r="B375" s="140" t="s">
        <v>405</v>
      </c>
      <c r="C375" s="140" t="s">
        <v>412</v>
      </c>
      <c r="D375" s="141" t="s">
        <v>438</v>
      </c>
      <c r="E375" s="140" t="s">
        <v>1358</v>
      </c>
      <c r="F375" s="140" t="s">
        <v>1857</v>
      </c>
      <c r="G375" s="140" t="s">
        <v>94</v>
      </c>
      <c r="H375" s="140" t="s">
        <v>95</v>
      </c>
      <c r="I375" s="140">
        <v>9</v>
      </c>
      <c r="J375" s="140" t="s">
        <v>405</v>
      </c>
      <c r="K375" s="140" t="s">
        <v>1849</v>
      </c>
      <c r="L375" s="142" t="s">
        <v>1177</v>
      </c>
      <c r="M375" s="140">
        <v>434.7</v>
      </c>
      <c r="N375" s="140">
        <v>146</v>
      </c>
      <c r="Q375" s="140">
        <v>378</v>
      </c>
      <c r="S375" s="140">
        <v>56.699999999999989</v>
      </c>
    </row>
    <row r="376" spans="1:19" x14ac:dyDescent="0.25">
      <c r="A376" s="139">
        <v>147</v>
      </c>
      <c r="B376" s="140" t="s">
        <v>405</v>
      </c>
      <c r="C376" s="140" t="s">
        <v>278</v>
      </c>
      <c r="D376" s="141" t="s">
        <v>2058</v>
      </c>
      <c r="E376" s="140" t="s">
        <v>1341</v>
      </c>
      <c r="F376" s="140" t="s">
        <v>1857</v>
      </c>
      <c r="G376" s="140" t="s">
        <v>94</v>
      </c>
      <c r="H376" s="140" t="s">
        <v>95</v>
      </c>
      <c r="I376" s="140">
        <v>11</v>
      </c>
      <c r="J376" s="140" t="s">
        <v>405</v>
      </c>
      <c r="K376" s="140" t="s">
        <v>1849</v>
      </c>
      <c r="L376" s="142" t="s">
        <v>1177</v>
      </c>
      <c r="M376" s="140">
        <v>531.29999999999995</v>
      </c>
      <c r="N376" s="140">
        <v>147</v>
      </c>
      <c r="Q376" s="140">
        <v>462</v>
      </c>
      <c r="S376" s="140">
        <v>69.299999999999955</v>
      </c>
    </row>
    <row r="377" spans="1:19" x14ac:dyDescent="0.25">
      <c r="A377" s="139">
        <v>148</v>
      </c>
      <c r="B377" s="140" t="s">
        <v>405</v>
      </c>
      <c r="C377" s="140" t="s">
        <v>428</v>
      </c>
      <c r="D377" s="141" t="s">
        <v>1332</v>
      </c>
      <c r="E377" s="140" t="s">
        <v>1333</v>
      </c>
      <c r="F377" s="140" t="s">
        <v>1857</v>
      </c>
      <c r="G377" s="140" t="s">
        <v>94</v>
      </c>
      <c r="H377" s="140" t="s">
        <v>95</v>
      </c>
      <c r="I377" s="140">
        <v>12</v>
      </c>
      <c r="J377" s="140" t="s">
        <v>405</v>
      </c>
      <c r="K377" s="140" t="s">
        <v>1849</v>
      </c>
      <c r="L377" s="142" t="s">
        <v>1177</v>
      </c>
      <c r="M377" s="140">
        <v>579.59999999999991</v>
      </c>
      <c r="N377" s="140">
        <v>148</v>
      </c>
      <c r="Q377" s="140">
        <v>504</v>
      </c>
      <c r="S377" s="140">
        <v>75.599999999999909</v>
      </c>
    </row>
    <row r="378" spans="1:19" x14ac:dyDescent="0.25">
      <c r="A378" s="139">
        <v>149</v>
      </c>
      <c r="B378" s="140" t="s">
        <v>405</v>
      </c>
      <c r="C378" s="140" t="s">
        <v>412</v>
      </c>
      <c r="D378" s="141" t="s">
        <v>1336</v>
      </c>
      <c r="E378" s="140" t="s">
        <v>1337</v>
      </c>
      <c r="F378" s="140" t="s">
        <v>1857</v>
      </c>
      <c r="G378" s="140" t="s">
        <v>94</v>
      </c>
      <c r="H378" s="140" t="s">
        <v>95</v>
      </c>
      <c r="I378" s="140">
        <v>9</v>
      </c>
      <c r="J378" s="140" t="s">
        <v>405</v>
      </c>
      <c r="K378" s="140" t="s">
        <v>1849</v>
      </c>
      <c r="L378" s="142" t="s">
        <v>1177</v>
      </c>
      <c r="M378" s="140">
        <v>434.7</v>
      </c>
      <c r="N378" s="140">
        <v>149</v>
      </c>
      <c r="Q378" s="140">
        <v>378</v>
      </c>
      <c r="S378" s="140">
        <v>56.699999999999989</v>
      </c>
    </row>
    <row r="379" spans="1:19" x14ac:dyDescent="0.25">
      <c r="A379" s="139">
        <v>150</v>
      </c>
      <c r="B379" s="140" t="s">
        <v>405</v>
      </c>
      <c r="C379" s="140" t="s">
        <v>420</v>
      </c>
      <c r="D379" s="141" t="s">
        <v>2059</v>
      </c>
      <c r="E379" s="140" t="s">
        <v>2060</v>
      </c>
      <c r="F379" s="140" t="s">
        <v>1857</v>
      </c>
      <c r="G379" s="140" t="s">
        <v>94</v>
      </c>
      <c r="H379" s="140" t="s">
        <v>95</v>
      </c>
      <c r="I379" s="140">
        <v>11</v>
      </c>
      <c r="J379" s="140" t="s">
        <v>405</v>
      </c>
      <c r="K379" s="140" t="s">
        <v>1849</v>
      </c>
      <c r="L379" s="142" t="s">
        <v>1177</v>
      </c>
      <c r="M379" s="140">
        <v>531.29999999999995</v>
      </c>
      <c r="N379" s="140">
        <v>150</v>
      </c>
      <c r="Q379" s="140">
        <v>462</v>
      </c>
      <c r="S379" s="140">
        <v>69.299999999999955</v>
      </c>
    </row>
    <row r="380" spans="1:19" x14ac:dyDescent="0.25">
      <c r="A380" s="139">
        <v>151</v>
      </c>
      <c r="B380" s="140" t="s">
        <v>405</v>
      </c>
      <c r="C380" s="140" t="s">
        <v>442</v>
      </c>
      <c r="D380" s="141" t="s">
        <v>443</v>
      </c>
      <c r="E380" s="140" t="s">
        <v>1330</v>
      </c>
      <c r="F380" s="140" t="s">
        <v>1857</v>
      </c>
      <c r="G380" s="140" t="s">
        <v>94</v>
      </c>
      <c r="H380" s="140" t="s">
        <v>95</v>
      </c>
      <c r="I380" s="140">
        <v>8</v>
      </c>
      <c r="J380" s="140" t="s">
        <v>405</v>
      </c>
      <c r="K380" s="140" t="s">
        <v>1849</v>
      </c>
      <c r="L380" s="142" t="s">
        <v>1177</v>
      </c>
      <c r="M380" s="140">
        <v>386.4</v>
      </c>
      <c r="N380" s="140">
        <v>151</v>
      </c>
      <c r="Q380" s="140">
        <v>336</v>
      </c>
      <c r="S380" s="140">
        <v>50.399999999999977</v>
      </c>
    </row>
    <row r="381" spans="1:19" x14ac:dyDescent="0.25">
      <c r="A381" s="139">
        <v>152</v>
      </c>
      <c r="B381" s="140" t="s">
        <v>405</v>
      </c>
      <c r="C381" s="140" t="s">
        <v>444</v>
      </c>
      <c r="D381" s="141" t="s">
        <v>445</v>
      </c>
      <c r="E381" s="140" t="s">
        <v>1340</v>
      </c>
      <c r="F381" s="140" t="s">
        <v>1857</v>
      </c>
      <c r="G381" s="140" t="s">
        <v>94</v>
      </c>
      <c r="H381" s="140" t="s">
        <v>95</v>
      </c>
      <c r="I381" s="140">
        <v>14</v>
      </c>
      <c r="J381" s="140" t="s">
        <v>405</v>
      </c>
      <c r="K381" s="140" t="s">
        <v>1849</v>
      </c>
      <c r="L381" s="142" t="s">
        <v>1177</v>
      </c>
      <c r="M381" s="140">
        <v>676.19999999999993</v>
      </c>
      <c r="N381" s="140">
        <v>152</v>
      </c>
      <c r="Q381" s="140">
        <v>588</v>
      </c>
      <c r="S381" s="140">
        <v>88.199999999999932</v>
      </c>
    </row>
    <row r="382" spans="1:19" x14ac:dyDescent="0.25">
      <c r="A382" s="139">
        <v>153</v>
      </c>
      <c r="B382" s="140" t="s">
        <v>405</v>
      </c>
      <c r="C382" s="140" t="s">
        <v>439</v>
      </c>
      <c r="D382" s="141" t="s">
        <v>440</v>
      </c>
      <c r="E382" s="140" t="s">
        <v>439</v>
      </c>
      <c r="F382" s="140" t="s">
        <v>1857</v>
      </c>
      <c r="G382" s="140" t="s">
        <v>94</v>
      </c>
      <c r="H382" s="140" t="s">
        <v>95</v>
      </c>
      <c r="I382" s="140">
        <v>9</v>
      </c>
      <c r="J382" s="140" t="s">
        <v>405</v>
      </c>
      <c r="K382" s="140" t="s">
        <v>1849</v>
      </c>
      <c r="L382" s="142" t="s">
        <v>1177</v>
      </c>
      <c r="M382" s="140">
        <v>434.7</v>
      </c>
      <c r="N382" s="140">
        <v>153</v>
      </c>
      <c r="Q382" s="140">
        <v>378</v>
      </c>
      <c r="S382" s="140">
        <v>56.699999999999989</v>
      </c>
    </row>
    <row r="383" spans="1:19" x14ac:dyDescent="0.25">
      <c r="A383" s="139">
        <v>154</v>
      </c>
      <c r="B383" s="140" t="s">
        <v>405</v>
      </c>
      <c r="C383" s="140" t="s">
        <v>433</v>
      </c>
      <c r="D383" s="141" t="s">
        <v>434</v>
      </c>
      <c r="E383" s="140" t="s">
        <v>433</v>
      </c>
      <c r="F383" s="140" t="s">
        <v>1857</v>
      </c>
      <c r="G383" s="140" t="s">
        <v>94</v>
      </c>
      <c r="H383" s="140" t="s">
        <v>95</v>
      </c>
      <c r="I383" s="140">
        <v>12</v>
      </c>
      <c r="J383" s="140" t="s">
        <v>405</v>
      </c>
      <c r="K383" s="140" t="s">
        <v>1849</v>
      </c>
      <c r="L383" s="142" t="s">
        <v>1177</v>
      </c>
      <c r="M383" s="140">
        <v>579.59999999999991</v>
      </c>
      <c r="N383" s="140">
        <v>154</v>
      </c>
      <c r="Q383" s="140">
        <v>504</v>
      </c>
      <c r="S383" s="140">
        <v>75.599999999999909</v>
      </c>
    </row>
    <row r="384" spans="1:19" x14ac:dyDescent="0.25">
      <c r="A384" s="139">
        <v>155</v>
      </c>
      <c r="B384" s="140" t="s">
        <v>448</v>
      </c>
      <c r="C384" s="140" t="s">
        <v>449</v>
      </c>
      <c r="D384" s="141" t="s">
        <v>1387</v>
      </c>
      <c r="E384" s="140" t="s">
        <v>1388</v>
      </c>
      <c r="F384" s="140" t="s">
        <v>1857</v>
      </c>
      <c r="G384" s="140" t="s">
        <v>94</v>
      </c>
      <c r="H384" s="140" t="s">
        <v>95</v>
      </c>
      <c r="I384" s="140">
        <v>12</v>
      </c>
      <c r="J384" s="140" t="s">
        <v>448</v>
      </c>
      <c r="K384" s="140" t="s">
        <v>1849</v>
      </c>
      <c r="L384" s="142" t="s">
        <v>1177</v>
      </c>
      <c r="M384" s="140">
        <v>579.59999999999991</v>
      </c>
      <c r="N384" s="140">
        <v>155</v>
      </c>
      <c r="Q384" s="140">
        <v>504</v>
      </c>
      <c r="S384" s="140">
        <v>75.599999999999909</v>
      </c>
    </row>
    <row r="385" spans="1:19" x14ac:dyDescent="0.25">
      <c r="A385" s="139">
        <v>156</v>
      </c>
      <c r="B385" s="140" t="s">
        <v>448</v>
      </c>
      <c r="C385" s="140" t="s">
        <v>453</v>
      </c>
      <c r="D385" s="141" t="s">
        <v>454</v>
      </c>
      <c r="E385" s="140" t="s">
        <v>1386</v>
      </c>
      <c r="F385" s="140" t="s">
        <v>1857</v>
      </c>
      <c r="G385" s="140" t="s">
        <v>94</v>
      </c>
      <c r="H385" s="140" t="s">
        <v>95</v>
      </c>
      <c r="I385" s="140">
        <v>11</v>
      </c>
      <c r="J385" s="140" t="s">
        <v>448</v>
      </c>
      <c r="K385" s="140" t="s">
        <v>1849</v>
      </c>
      <c r="L385" s="142" t="s">
        <v>1177</v>
      </c>
      <c r="M385" s="140">
        <v>531.29999999999995</v>
      </c>
      <c r="N385" s="140">
        <v>156</v>
      </c>
      <c r="Q385" s="140">
        <v>462</v>
      </c>
      <c r="S385" s="140">
        <v>69.299999999999955</v>
      </c>
    </row>
    <row r="386" spans="1:19" x14ac:dyDescent="0.25">
      <c r="A386" s="139">
        <v>157</v>
      </c>
      <c r="B386" s="140" t="s">
        <v>448</v>
      </c>
      <c r="C386" s="140" t="s">
        <v>1189</v>
      </c>
      <c r="D386" s="141" t="s">
        <v>1389</v>
      </c>
      <c r="E386" s="140" t="s">
        <v>1390</v>
      </c>
      <c r="F386" s="140" t="s">
        <v>1857</v>
      </c>
      <c r="G386" s="140" t="s">
        <v>94</v>
      </c>
      <c r="H386" s="140" t="s">
        <v>95</v>
      </c>
      <c r="I386" s="140">
        <v>11</v>
      </c>
      <c r="J386" s="140" t="s">
        <v>448</v>
      </c>
      <c r="K386" s="140" t="s">
        <v>1849</v>
      </c>
      <c r="L386" s="142" t="s">
        <v>1177</v>
      </c>
      <c r="M386" s="140">
        <v>531.29999999999995</v>
      </c>
      <c r="N386" s="140">
        <v>157</v>
      </c>
      <c r="Q386" s="140">
        <v>462</v>
      </c>
      <c r="S386" s="140">
        <v>69.299999999999955</v>
      </c>
    </row>
    <row r="387" spans="1:19" x14ac:dyDescent="0.25">
      <c r="A387" s="139">
        <v>158</v>
      </c>
      <c r="B387" s="140" t="s">
        <v>448</v>
      </c>
      <c r="C387" s="140" t="s">
        <v>2061</v>
      </c>
      <c r="D387" s="141" t="s">
        <v>452</v>
      </c>
      <c r="E387" s="140" t="s">
        <v>1385</v>
      </c>
      <c r="F387" s="140" t="s">
        <v>1857</v>
      </c>
      <c r="G387" s="140" t="s">
        <v>94</v>
      </c>
      <c r="H387" s="140" t="s">
        <v>95</v>
      </c>
      <c r="I387" s="140">
        <v>10</v>
      </c>
      <c r="J387" s="140" t="s">
        <v>448</v>
      </c>
      <c r="K387" s="140" t="s">
        <v>1849</v>
      </c>
      <c r="L387" s="142" t="s">
        <v>1177</v>
      </c>
      <c r="M387" s="140">
        <v>482.99999999999994</v>
      </c>
      <c r="N387" s="140">
        <v>158</v>
      </c>
      <c r="Q387" s="140">
        <v>420</v>
      </c>
      <c r="S387" s="140">
        <v>62.999999999999943</v>
      </c>
    </row>
    <row r="388" spans="1:19" x14ac:dyDescent="0.25">
      <c r="A388" s="139">
        <v>159</v>
      </c>
      <c r="B388" s="140" t="s">
        <v>462</v>
      </c>
      <c r="C388" s="140" t="s">
        <v>478</v>
      </c>
      <c r="D388" s="141" t="s">
        <v>480</v>
      </c>
      <c r="E388" s="140" t="s">
        <v>478</v>
      </c>
      <c r="F388" s="140" t="s">
        <v>1857</v>
      </c>
      <c r="G388" s="140" t="s">
        <v>94</v>
      </c>
      <c r="H388" s="140" t="s">
        <v>95</v>
      </c>
      <c r="I388" s="140">
        <v>10</v>
      </c>
      <c r="J388" s="140" t="s">
        <v>462</v>
      </c>
      <c r="K388" s="140" t="s">
        <v>1849</v>
      </c>
      <c r="L388" s="142" t="s">
        <v>1177</v>
      </c>
      <c r="M388" s="140">
        <v>482.99999999999994</v>
      </c>
      <c r="N388" s="140">
        <v>159</v>
      </c>
      <c r="Q388" s="140">
        <v>420</v>
      </c>
      <c r="S388" s="140">
        <v>62.999999999999943</v>
      </c>
    </row>
    <row r="389" spans="1:19" x14ac:dyDescent="0.25">
      <c r="A389" s="139">
        <v>160</v>
      </c>
      <c r="B389" s="140" t="s">
        <v>462</v>
      </c>
      <c r="C389" s="140" t="s">
        <v>472</v>
      </c>
      <c r="D389" s="141" t="s">
        <v>473</v>
      </c>
      <c r="E389" s="140" t="s">
        <v>472</v>
      </c>
      <c r="F389" s="140" t="s">
        <v>1857</v>
      </c>
      <c r="G389" s="140" t="s">
        <v>94</v>
      </c>
      <c r="H389" s="140" t="s">
        <v>95</v>
      </c>
      <c r="I389" s="140">
        <v>15</v>
      </c>
      <c r="J389" s="140" t="s">
        <v>462</v>
      </c>
      <c r="K389" s="140" t="s">
        <v>1849</v>
      </c>
      <c r="L389" s="142" t="s">
        <v>1177</v>
      </c>
      <c r="M389" s="140">
        <v>724.5</v>
      </c>
      <c r="N389" s="140">
        <v>160</v>
      </c>
      <c r="Q389" s="140">
        <v>630</v>
      </c>
      <c r="S389" s="140">
        <v>94.5</v>
      </c>
    </row>
    <row r="390" spans="1:19" x14ac:dyDescent="0.25">
      <c r="A390" s="139">
        <v>161</v>
      </c>
      <c r="B390" s="140" t="s">
        <v>462</v>
      </c>
      <c r="C390" s="140" t="s">
        <v>476</v>
      </c>
      <c r="D390" s="141" t="s">
        <v>477</v>
      </c>
      <c r="E390" s="140" t="s">
        <v>476</v>
      </c>
      <c r="F390" s="140" t="s">
        <v>1857</v>
      </c>
      <c r="G390" s="140" t="s">
        <v>94</v>
      </c>
      <c r="H390" s="140" t="s">
        <v>95</v>
      </c>
      <c r="I390" s="140">
        <v>8</v>
      </c>
      <c r="J390" s="140" t="s">
        <v>462</v>
      </c>
      <c r="K390" s="140" t="s">
        <v>1849</v>
      </c>
      <c r="L390" s="142" t="s">
        <v>1177</v>
      </c>
      <c r="M390" s="140">
        <v>386.4</v>
      </c>
      <c r="N390" s="140">
        <v>161</v>
      </c>
      <c r="Q390" s="140">
        <v>336</v>
      </c>
      <c r="S390" s="140">
        <v>50.399999999999977</v>
      </c>
    </row>
    <row r="391" spans="1:19" x14ac:dyDescent="0.25">
      <c r="A391" s="139">
        <v>162</v>
      </c>
      <c r="B391" s="140" t="s">
        <v>462</v>
      </c>
      <c r="C391" s="140" t="s">
        <v>478</v>
      </c>
      <c r="D391" s="141" t="s">
        <v>479</v>
      </c>
      <c r="E391" s="140" t="s">
        <v>1419</v>
      </c>
      <c r="F391" s="140" t="s">
        <v>1857</v>
      </c>
      <c r="G391" s="140" t="s">
        <v>94</v>
      </c>
      <c r="H391" s="140" t="s">
        <v>95</v>
      </c>
      <c r="I391" s="140">
        <v>15</v>
      </c>
      <c r="J391" s="140" t="s">
        <v>462</v>
      </c>
      <c r="K391" s="140" t="s">
        <v>1849</v>
      </c>
      <c r="L391" s="142" t="s">
        <v>1177</v>
      </c>
      <c r="M391" s="140">
        <v>724.5</v>
      </c>
      <c r="N391" s="140">
        <v>162</v>
      </c>
      <c r="Q391" s="140">
        <v>630</v>
      </c>
      <c r="S391" s="140">
        <v>94.5</v>
      </c>
    </row>
    <row r="392" spans="1:19" x14ac:dyDescent="0.25">
      <c r="A392" s="139">
        <v>163</v>
      </c>
      <c r="B392" s="140" t="s">
        <v>462</v>
      </c>
      <c r="C392" s="140" t="s">
        <v>474</v>
      </c>
      <c r="D392" s="141" t="s">
        <v>475</v>
      </c>
      <c r="E392" s="140" t="s">
        <v>474</v>
      </c>
      <c r="F392" s="140" t="s">
        <v>1857</v>
      </c>
      <c r="G392" s="140" t="s">
        <v>94</v>
      </c>
      <c r="H392" s="140" t="s">
        <v>95</v>
      </c>
      <c r="I392" s="140">
        <v>11</v>
      </c>
      <c r="J392" s="140" t="s">
        <v>462</v>
      </c>
      <c r="K392" s="140" t="s">
        <v>1849</v>
      </c>
      <c r="L392" s="142" t="s">
        <v>1177</v>
      </c>
      <c r="M392" s="140">
        <v>531.29999999999995</v>
      </c>
      <c r="N392" s="140">
        <v>163</v>
      </c>
      <c r="Q392" s="140">
        <v>462</v>
      </c>
      <c r="S392" s="140">
        <v>69.299999999999955</v>
      </c>
    </row>
    <row r="393" spans="1:19" x14ac:dyDescent="0.25">
      <c r="A393" s="139">
        <v>164</v>
      </c>
      <c r="B393" s="140" t="s">
        <v>462</v>
      </c>
      <c r="C393" s="140" t="s">
        <v>1191</v>
      </c>
      <c r="D393" s="141" t="s">
        <v>1400</v>
      </c>
      <c r="E393" s="140" t="s">
        <v>1401</v>
      </c>
      <c r="F393" s="140" t="s">
        <v>1857</v>
      </c>
      <c r="G393" s="140" t="s">
        <v>94</v>
      </c>
      <c r="H393" s="140" t="s">
        <v>95</v>
      </c>
      <c r="I393" s="140">
        <v>10</v>
      </c>
      <c r="J393" s="140" t="s">
        <v>462</v>
      </c>
      <c r="K393" s="140" t="s">
        <v>1849</v>
      </c>
      <c r="L393" s="142" t="s">
        <v>1177</v>
      </c>
      <c r="M393" s="140">
        <v>482.99999999999994</v>
      </c>
      <c r="N393" s="140">
        <v>164</v>
      </c>
      <c r="Q393" s="140">
        <v>420</v>
      </c>
      <c r="S393" s="140">
        <v>62.999999999999943</v>
      </c>
    </row>
    <row r="394" spans="1:19" x14ac:dyDescent="0.25">
      <c r="A394" s="139">
        <v>165</v>
      </c>
      <c r="B394" s="140" t="s">
        <v>462</v>
      </c>
      <c r="C394" s="140" t="s">
        <v>462</v>
      </c>
      <c r="D394" s="141" t="s">
        <v>486</v>
      </c>
      <c r="E394" s="140" t="s">
        <v>1418</v>
      </c>
      <c r="F394" s="140" t="s">
        <v>1857</v>
      </c>
      <c r="G394" s="140" t="s">
        <v>94</v>
      </c>
      <c r="H394" s="140" t="s">
        <v>95</v>
      </c>
      <c r="I394" s="140">
        <v>12</v>
      </c>
      <c r="J394" s="140" t="s">
        <v>462</v>
      </c>
      <c r="K394" s="140" t="s">
        <v>1849</v>
      </c>
      <c r="L394" s="142" t="s">
        <v>1178</v>
      </c>
      <c r="M394" s="140">
        <v>579.59999999999991</v>
      </c>
      <c r="N394" s="140">
        <v>165</v>
      </c>
      <c r="Q394" s="140">
        <v>504</v>
      </c>
      <c r="S394" s="140">
        <v>75.599999999999909</v>
      </c>
    </row>
    <row r="395" spans="1:19" x14ac:dyDescent="0.25">
      <c r="A395" s="139">
        <v>166</v>
      </c>
      <c r="B395" s="140" t="s">
        <v>462</v>
      </c>
      <c r="C395" s="140" t="s">
        <v>462</v>
      </c>
      <c r="D395" s="141" t="s">
        <v>1396</v>
      </c>
      <c r="E395" s="140" t="s">
        <v>1397</v>
      </c>
      <c r="F395" s="140" t="s">
        <v>1857</v>
      </c>
      <c r="G395" s="140" t="s">
        <v>94</v>
      </c>
      <c r="H395" s="140" t="s">
        <v>95</v>
      </c>
      <c r="I395" s="140">
        <v>10</v>
      </c>
      <c r="J395" s="140" t="s">
        <v>462</v>
      </c>
      <c r="K395" s="140" t="s">
        <v>1849</v>
      </c>
      <c r="L395" s="142" t="s">
        <v>1178</v>
      </c>
      <c r="M395" s="140">
        <v>482.99999999999994</v>
      </c>
      <c r="N395" s="140">
        <v>166</v>
      </c>
      <c r="Q395" s="140">
        <v>420</v>
      </c>
      <c r="S395" s="140">
        <v>62.999999999999943</v>
      </c>
    </row>
    <row r="396" spans="1:19" x14ac:dyDescent="0.25">
      <c r="A396" s="139">
        <v>167</v>
      </c>
      <c r="B396" s="140" t="s">
        <v>462</v>
      </c>
      <c r="C396" s="140" t="s">
        <v>481</v>
      </c>
      <c r="D396" s="141" t="s">
        <v>482</v>
      </c>
      <c r="E396" s="140" t="s">
        <v>481</v>
      </c>
      <c r="F396" s="140" t="s">
        <v>1857</v>
      </c>
      <c r="G396" s="140" t="s">
        <v>94</v>
      </c>
      <c r="H396" s="140" t="s">
        <v>95</v>
      </c>
      <c r="I396" s="140">
        <v>13</v>
      </c>
      <c r="J396" s="140" t="s">
        <v>462</v>
      </c>
      <c r="K396" s="140" t="s">
        <v>1849</v>
      </c>
      <c r="L396" s="142" t="s">
        <v>1177</v>
      </c>
      <c r="M396" s="140">
        <v>627.9</v>
      </c>
      <c r="N396" s="140">
        <v>167</v>
      </c>
      <c r="Q396" s="140">
        <v>546</v>
      </c>
      <c r="S396" s="140">
        <v>81.899999999999977</v>
      </c>
    </row>
    <row r="397" spans="1:19" x14ac:dyDescent="0.25">
      <c r="A397" s="139">
        <v>168</v>
      </c>
      <c r="B397" s="140" t="s">
        <v>462</v>
      </c>
      <c r="C397" s="140" t="s">
        <v>483</v>
      </c>
      <c r="D397" s="141" t="s">
        <v>484</v>
      </c>
      <c r="E397" s="140" t="s">
        <v>1420</v>
      </c>
      <c r="F397" s="140" t="s">
        <v>1857</v>
      </c>
      <c r="G397" s="140" t="s">
        <v>94</v>
      </c>
      <c r="H397" s="140" t="s">
        <v>95</v>
      </c>
      <c r="I397" s="140">
        <v>13</v>
      </c>
      <c r="J397" s="140" t="s">
        <v>462</v>
      </c>
      <c r="K397" s="140" t="s">
        <v>1849</v>
      </c>
      <c r="L397" s="142" t="s">
        <v>1177</v>
      </c>
      <c r="M397" s="140">
        <v>627.9</v>
      </c>
      <c r="N397" s="140">
        <v>168</v>
      </c>
      <c r="Q397" s="140">
        <v>546</v>
      </c>
      <c r="S397" s="140">
        <v>81.899999999999977</v>
      </c>
    </row>
    <row r="398" spans="1:19" x14ac:dyDescent="0.25">
      <c r="A398" s="139">
        <v>169</v>
      </c>
      <c r="B398" s="140" t="s">
        <v>462</v>
      </c>
      <c r="C398" s="140" t="s">
        <v>1190</v>
      </c>
      <c r="D398" s="141" t="s">
        <v>1398</v>
      </c>
      <c r="E398" s="140" t="s">
        <v>1399</v>
      </c>
      <c r="F398" s="140" t="s">
        <v>1857</v>
      </c>
      <c r="G398" s="140" t="s">
        <v>94</v>
      </c>
      <c r="H398" s="140" t="s">
        <v>95</v>
      </c>
      <c r="I398" s="140">
        <v>12</v>
      </c>
      <c r="J398" s="140" t="s">
        <v>462</v>
      </c>
      <c r="K398" s="140" t="s">
        <v>1849</v>
      </c>
      <c r="L398" s="142" t="s">
        <v>1178</v>
      </c>
      <c r="M398" s="140">
        <v>579.59999999999991</v>
      </c>
      <c r="N398" s="140">
        <v>169</v>
      </c>
      <c r="Q398" s="140">
        <v>504</v>
      </c>
      <c r="S398" s="140">
        <v>75.599999999999909</v>
      </c>
    </row>
    <row r="399" spans="1:19" x14ac:dyDescent="0.25">
      <c r="A399" s="139">
        <v>170</v>
      </c>
      <c r="B399" s="140" t="s">
        <v>462</v>
      </c>
      <c r="C399" s="140" t="s">
        <v>166</v>
      </c>
      <c r="D399" s="141" t="s">
        <v>485</v>
      </c>
      <c r="E399" s="140" t="s">
        <v>166</v>
      </c>
      <c r="F399" s="140" t="s">
        <v>1857</v>
      </c>
      <c r="G399" s="140" t="s">
        <v>94</v>
      </c>
      <c r="H399" s="140" t="s">
        <v>95</v>
      </c>
      <c r="I399" s="140">
        <v>12</v>
      </c>
      <c r="J399" s="140" t="s">
        <v>462</v>
      </c>
      <c r="K399" s="140" t="s">
        <v>1849</v>
      </c>
      <c r="L399" s="142" t="s">
        <v>1177</v>
      </c>
      <c r="M399" s="140">
        <v>579.59999999999991</v>
      </c>
      <c r="N399" s="140">
        <v>170</v>
      </c>
      <c r="Q399" s="140">
        <v>504</v>
      </c>
      <c r="S399" s="140">
        <v>75.599999999999909</v>
      </c>
    </row>
    <row r="400" spans="1:19" x14ac:dyDescent="0.25">
      <c r="A400" s="139">
        <v>171</v>
      </c>
      <c r="B400" s="140" t="s">
        <v>462</v>
      </c>
      <c r="C400" s="140" t="s">
        <v>2062</v>
      </c>
      <c r="D400" s="141" t="s">
        <v>2063</v>
      </c>
      <c r="E400" s="140" t="s">
        <v>2064</v>
      </c>
      <c r="F400" s="140" t="s">
        <v>1857</v>
      </c>
      <c r="G400" s="140" t="s">
        <v>94</v>
      </c>
      <c r="H400" s="140" t="s">
        <v>95</v>
      </c>
      <c r="I400" s="140">
        <v>12</v>
      </c>
      <c r="J400" s="140" t="s">
        <v>462</v>
      </c>
      <c r="K400" s="140" t="s">
        <v>1849</v>
      </c>
      <c r="L400" s="142" t="s">
        <v>1178</v>
      </c>
      <c r="M400" s="140">
        <v>579.59999999999991</v>
      </c>
      <c r="N400" s="140">
        <v>171</v>
      </c>
      <c r="Q400" s="140">
        <v>504</v>
      </c>
      <c r="S400" s="140">
        <v>75.599999999999909</v>
      </c>
    </row>
    <row r="401" spans="1:19" x14ac:dyDescent="0.25">
      <c r="A401" s="139">
        <v>172</v>
      </c>
      <c r="B401" s="140" t="s">
        <v>490</v>
      </c>
      <c r="C401" s="140" t="s">
        <v>491</v>
      </c>
      <c r="D401" s="141" t="s">
        <v>492</v>
      </c>
      <c r="E401" s="140" t="s">
        <v>1435</v>
      </c>
      <c r="F401" s="140" t="s">
        <v>1857</v>
      </c>
      <c r="G401" s="140" t="s">
        <v>94</v>
      </c>
      <c r="H401" s="140" t="s">
        <v>95</v>
      </c>
      <c r="I401" s="140">
        <v>13</v>
      </c>
      <c r="J401" s="140" t="s">
        <v>490</v>
      </c>
      <c r="K401" s="140" t="s">
        <v>1849</v>
      </c>
      <c r="L401" s="142" t="s">
        <v>1177</v>
      </c>
      <c r="M401" s="140">
        <v>627.9</v>
      </c>
      <c r="N401" s="140">
        <v>172</v>
      </c>
      <c r="Q401" s="140">
        <v>546</v>
      </c>
      <c r="S401" s="140">
        <v>81.899999999999977</v>
      </c>
    </row>
    <row r="402" spans="1:19" x14ac:dyDescent="0.25">
      <c r="A402" s="139">
        <v>173</v>
      </c>
      <c r="B402" s="140" t="s">
        <v>490</v>
      </c>
      <c r="C402" s="140" t="s">
        <v>509</v>
      </c>
      <c r="D402" s="141" t="s">
        <v>2065</v>
      </c>
      <c r="E402" s="140" t="s">
        <v>2066</v>
      </c>
      <c r="F402" s="140" t="s">
        <v>1857</v>
      </c>
      <c r="G402" s="140" t="s">
        <v>94</v>
      </c>
      <c r="H402" s="140" t="s">
        <v>95</v>
      </c>
      <c r="I402" s="140">
        <v>12</v>
      </c>
      <c r="J402" s="140" t="s">
        <v>490</v>
      </c>
      <c r="K402" s="140" t="s">
        <v>1849</v>
      </c>
      <c r="L402" s="142" t="s">
        <v>1177</v>
      </c>
      <c r="M402" s="140">
        <v>579.59999999999991</v>
      </c>
      <c r="N402" s="140">
        <v>173</v>
      </c>
      <c r="Q402" s="140">
        <v>504</v>
      </c>
      <c r="S402" s="140">
        <v>75.599999999999909</v>
      </c>
    </row>
    <row r="403" spans="1:19" x14ac:dyDescent="0.25">
      <c r="A403" s="139">
        <v>174</v>
      </c>
      <c r="B403" s="140" t="s">
        <v>490</v>
      </c>
      <c r="C403" s="140" t="s">
        <v>276</v>
      </c>
      <c r="D403" s="141" t="s">
        <v>2067</v>
      </c>
      <c r="E403" s="140" t="s">
        <v>2068</v>
      </c>
      <c r="F403" s="140" t="s">
        <v>1857</v>
      </c>
      <c r="G403" s="140" t="s">
        <v>94</v>
      </c>
      <c r="H403" s="140" t="s">
        <v>95</v>
      </c>
      <c r="I403" s="140">
        <v>10</v>
      </c>
      <c r="J403" s="140" t="s">
        <v>490</v>
      </c>
      <c r="K403" s="140" t="s">
        <v>1849</v>
      </c>
      <c r="L403" s="142" t="s">
        <v>1177</v>
      </c>
      <c r="M403" s="140">
        <v>482.99999999999994</v>
      </c>
      <c r="N403" s="140">
        <v>174</v>
      </c>
      <c r="Q403" s="140">
        <v>420</v>
      </c>
      <c r="S403" s="140">
        <v>62.999999999999943</v>
      </c>
    </row>
    <row r="404" spans="1:19" x14ac:dyDescent="0.25">
      <c r="A404" s="139">
        <v>175</v>
      </c>
      <c r="B404" s="140" t="s">
        <v>490</v>
      </c>
      <c r="C404" s="140" t="s">
        <v>493</v>
      </c>
      <c r="D404" s="141" t="s">
        <v>494</v>
      </c>
      <c r="E404" s="140" t="s">
        <v>493</v>
      </c>
      <c r="F404" s="140" t="s">
        <v>1857</v>
      </c>
      <c r="G404" s="140" t="s">
        <v>94</v>
      </c>
      <c r="H404" s="140" t="s">
        <v>95</v>
      </c>
      <c r="I404" s="140">
        <v>10</v>
      </c>
      <c r="J404" s="140" t="s">
        <v>490</v>
      </c>
      <c r="K404" s="140" t="s">
        <v>1849</v>
      </c>
      <c r="L404" s="142" t="s">
        <v>1177</v>
      </c>
      <c r="M404" s="140">
        <v>482.99999999999994</v>
      </c>
      <c r="N404" s="140">
        <v>175</v>
      </c>
      <c r="Q404" s="140">
        <v>420</v>
      </c>
      <c r="S404" s="140">
        <v>62.999999999999943</v>
      </c>
    </row>
    <row r="405" spans="1:19" x14ac:dyDescent="0.25">
      <c r="A405" s="139">
        <v>176</v>
      </c>
      <c r="B405" s="140" t="s">
        <v>490</v>
      </c>
      <c r="C405" s="140" t="s">
        <v>505</v>
      </c>
      <c r="D405" s="141" t="s">
        <v>507</v>
      </c>
      <c r="E405" s="140" t="s">
        <v>1437</v>
      </c>
      <c r="F405" s="140" t="s">
        <v>1857</v>
      </c>
      <c r="G405" s="140" t="s">
        <v>94</v>
      </c>
      <c r="H405" s="140" t="s">
        <v>95</v>
      </c>
      <c r="I405" s="140">
        <v>9</v>
      </c>
      <c r="J405" s="140" t="s">
        <v>490</v>
      </c>
      <c r="K405" s="140" t="s">
        <v>1849</v>
      </c>
      <c r="L405" s="142" t="s">
        <v>1177</v>
      </c>
      <c r="M405" s="140">
        <v>434.7</v>
      </c>
      <c r="N405" s="140">
        <v>176</v>
      </c>
      <c r="Q405" s="140">
        <v>378</v>
      </c>
      <c r="S405" s="140">
        <v>56.699999999999989</v>
      </c>
    </row>
    <row r="406" spans="1:19" x14ac:dyDescent="0.25">
      <c r="A406" s="139">
        <v>177</v>
      </c>
      <c r="B406" s="140" t="s">
        <v>490</v>
      </c>
      <c r="C406" s="140" t="s">
        <v>599</v>
      </c>
      <c r="D406" s="141" t="s">
        <v>2069</v>
      </c>
      <c r="E406" s="140" t="s">
        <v>2070</v>
      </c>
      <c r="F406" s="140" t="s">
        <v>1857</v>
      </c>
      <c r="G406" s="140" t="s">
        <v>94</v>
      </c>
      <c r="H406" s="140" t="s">
        <v>95</v>
      </c>
      <c r="I406" s="140">
        <v>6</v>
      </c>
      <c r="J406" s="140" t="s">
        <v>490</v>
      </c>
      <c r="K406" s="140" t="s">
        <v>1849</v>
      </c>
      <c r="L406" s="142" t="s">
        <v>1177</v>
      </c>
      <c r="M406" s="140">
        <v>289.79999999999995</v>
      </c>
      <c r="N406" s="140">
        <v>177</v>
      </c>
      <c r="Q406" s="140">
        <v>252</v>
      </c>
      <c r="S406" s="140">
        <v>37.799999999999955</v>
      </c>
    </row>
    <row r="407" spans="1:19" x14ac:dyDescent="0.25">
      <c r="A407" s="139">
        <v>178</v>
      </c>
      <c r="B407" s="140" t="s">
        <v>490</v>
      </c>
      <c r="C407" s="140" t="s">
        <v>495</v>
      </c>
      <c r="D407" s="141" t="s">
        <v>496</v>
      </c>
      <c r="E407" s="140" t="s">
        <v>1436</v>
      </c>
      <c r="F407" s="140" t="s">
        <v>1857</v>
      </c>
      <c r="G407" s="140" t="s">
        <v>94</v>
      </c>
      <c r="H407" s="140" t="s">
        <v>95</v>
      </c>
      <c r="I407" s="140">
        <v>11</v>
      </c>
      <c r="J407" s="140" t="s">
        <v>490</v>
      </c>
      <c r="K407" s="140" t="s">
        <v>1849</v>
      </c>
      <c r="L407" s="142" t="s">
        <v>1177</v>
      </c>
      <c r="M407" s="140">
        <v>531.29999999999995</v>
      </c>
      <c r="N407" s="140">
        <v>178</v>
      </c>
      <c r="Q407" s="140">
        <v>462</v>
      </c>
      <c r="S407" s="140">
        <v>69.299999999999955</v>
      </c>
    </row>
    <row r="408" spans="1:19" x14ac:dyDescent="0.25">
      <c r="A408" s="139">
        <v>179</v>
      </c>
      <c r="B408" s="140" t="s">
        <v>490</v>
      </c>
      <c r="C408" s="140" t="s">
        <v>2071</v>
      </c>
      <c r="D408" s="141" t="s">
        <v>1438</v>
      </c>
      <c r="E408" s="140" t="s">
        <v>1439</v>
      </c>
      <c r="F408" s="140" t="s">
        <v>1857</v>
      </c>
      <c r="G408" s="140" t="s">
        <v>94</v>
      </c>
      <c r="H408" s="140" t="s">
        <v>95</v>
      </c>
      <c r="I408" s="140">
        <v>7</v>
      </c>
      <c r="J408" s="140" t="s">
        <v>490</v>
      </c>
      <c r="K408" s="140" t="s">
        <v>1849</v>
      </c>
      <c r="L408" s="142" t="s">
        <v>1177</v>
      </c>
      <c r="M408" s="140">
        <v>338.09999999999997</v>
      </c>
      <c r="N408" s="140">
        <v>179</v>
      </c>
      <c r="Q408" s="140">
        <v>294</v>
      </c>
      <c r="S408" s="140">
        <v>44.099999999999966</v>
      </c>
    </row>
    <row r="409" spans="1:19" x14ac:dyDescent="0.25">
      <c r="A409" s="139">
        <v>180</v>
      </c>
      <c r="B409" s="140" t="s">
        <v>511</v>
      </c>
      <c r="C409" s="140" t="s">
        <v>514</v>
      </c>
      <c r="D409" s="141" t="s">
        <v>515</v>
      </c>
      <c r="E409" s="140" t="s">
        <v>514</v>
      </c>
      <c r="F409" s="140" t="s">
        <v>1857</v>
      </c>
      <c r="G409" s="140" t="s">
        <v>94</v>
      </c>
      <c r="H409" s="140" t="s">
        <v>95</v>
      </c>
      <c r="I409" s="140">
        <v>10</v>
      </c>
      <c r="J409" s="140" t="s">
        <v>511</v>
      </c>
      <c r="K409" s="140" t="s">
        <v>1849</v>
      </c>
      <c r="L409" s="142" t="s">
        <v>1177</v>
      </c>
      <c r="M409" s="140">
        <v>482.99999999999994</v>
      </c>
      <c r="N409" s="140">
        <v>180</v>
      </c>
      <c r="Q409" s="140">
        <v>420</v>
      </c>
      <c r="S409" s="140">
        <v>62.999999999999943</v>
      </c>
    </row>
    <row r="410" spans="1:19" x14ac:dyDescent="0.25">
      <c r="A410" s="139">
        <v>181</v>
      </c>
      <c r="B410" s="140" t="s">
        <v>511</v>
      </c>
      <c r="C410" s="140" t="s">
        <v>526</v>
      </c>
      <c r="D410" s="141" t="s">
        <v>527</v>
      </c>
      <c r="E410" s="140" t="s">
        <v>526</v>
      </c>
      <c r="F410" s="140" t="s">
        <v>1857</v>
      </c>
      <c r="G410" s="140" t="s">
        <v>94</v>
      </c>
      <c r="H410" s="140" t="s">
        <v>95</v>
      </c>
      <c r="I410" s="140">
        <v>6</v>
      </c>
      <c r="J410" s="140" t="s">
        <v>511</v>
      </c>
      <c r="K410" s="140" t="s">
        <v>1849</v>
      </c>
      <c r="L410" s="142" t="s">
        <v>1177</v>
      </c>
      <c r="M410" s="140">
        <v>289.79999999999995</v>
      </c>
      <c r="N410" s="140">
        <v>181</v>
      </c>
      <c r="Q410" s="140">
        <v>252</v>
      </c>
      <c r="S410" s="140">
        <v>37.799999999999955</v>
      </c>
    </row>
    <row r="411" spans="1:19" x14ac:dyDescent="0.25">
      <c r="A411" s="139">
        <v>182</v>
      </c>
      <c r="B411" s="140" t="s">
        <v>511</v>
      </c>
      <c r="C411" s="140" t="s">
        <v>530</v>
      </c>
      <c r="D411" s="141" t="s">
        <v>531</v>
      </c>
      <c r="E411" s="140" t="s">
        <v>530</v>
      </c>
      <c r="F411" s="140" t="s">
        <v>1857</v>
      </c>
      <c r="G411" s="140" t="s">
        <v>94</v>
      </c>
      <c r="H411" s="140" t="s">
        <v>95</v>
      </c>
      <c r="I411" s="140">
        <v>9</v>
      </c>
      <c r="J411" s="140" t="s">
        <v>511</v>
      </c>
      <c r="K411" s="140" t="s">
        <v>1849</v>
      </c>
      <c r="L411" s="142" t="s">
        <v>1177</v>
      </c>
      <c r="M411" s="140">
        <v>434.7</v>
      </c>
      <c r="N411" s="140">
        <v>182</v>
      </c>
      <c r="Q411" s="140">
        <v>378</v>
      </c>
      <c r="S411" s="140">
        <v>56.699999999999989</v>
      </c>
    </row>
    <row r="412" spans="1:19" x14ac:dyDescent="0.25">
      <c r="A412" s="139">
        <v>183</v>
      </c>
      <c r="B412" s="140" t="s">
        <v>511</v>
      </c>
      <c r="C412" s="140" t="s">
        <v>2072</v>
      </c>
      <c r="D412" s="141" t="s">
        <v>2073</v>
      </c>
      <c r="E412" s="140" t="s">
        <v>2072</v>
      </c>
      <c r="F412" s="140" t="s">
        <v>1857</v>
      </c>
      <c r="G412" s="140" t="s">
        <v>94</v>
      </c>
      <c r="H412" s="140" t="s">
        <v>95</v>
      </c>
      <c r="I412" s="140">
        <v>6</v>
      </c>
      <c r="J412" s="140" t="s">
        <v>511</v>
      </c>
      <c r="K412" s="140" t="s">
        <v>1849</v>
      </c>
      <c r="L412" s="142" t="s">
        <v>1177</v>
      </c>
      <c r="M412" s="140">
        <v>289.79999999999995</v>
      </c>
      <c r="N412" s="140">
        <v>183</v>
      </c>
      <c r="Q412" s="140">
        <v>252</v>
      </c>
      <c r="S412" s="140">
        <v>37.799999999999955</v>
      </c>
    </row>
    <row r="413" spans="1:19" x14ac:dyDescent="0.25">
      <c r="A413" s="139">
        <v>184</v>
      </c>
      <c r="B413" s="140" t="s">
        <v>511</v>
      </c>
      <c r="C413" s="140" t="s">
        <v>535</v>
      </c>
      <c r="D413" s="141" t="s">
        <v>536</v>
      </c>
      <c r="E413" s="140" t="s">
        <v>535</v>
      </c>
      <c r="F413" s="140" t="s">
        <v>1857</v>
      </c>
      <c r="G413" s="140" t="s">
        <v>94</v>
      </c>
      <c r="H413" s="140" t="s">
        <v>95</v>
      </c>
      <c r="I413" s="140">
        <v>12</v>
      </c>
      <c r="J413" s="140" t="s">
        <v>511</v>
      </c>
      <c r="K413" s="140" t="s">
        <v>1849</v>
      </c>
      <c r="L413" s="142" t="s">
        <v>1177</v>
      </c>
      <c r="M413" s="140">
        <v>579.59999999999991</v>
      </c>
      <c r="N413" s="140">
        <v>184</v>
      </c>
      <c r="Q413" s="140">
        <v>504</v>
      </c>
      <c r="S413" s="140">
        <v>75.599999999999909</v>
      </c>
    </row>
    <row r="414" spans="1:19" x14ac:dyDescent="0.25">
      <c r="A414" s="139">
        <v>185</v>
      </c>
      <c r="B414" s="140" t="s">
        <v>511</v>
      </c>
      <c r="C414" s="140" t="s">
        <v>524</v>
      </c>
      <c r="D414" s="141" t="s">
        <v>525</v>
      </c>
      <c r="E414" s="140" t="s">
        <v>1470</v>
      </c>
      <c r="F414" s="140" t="s">
        <v>1857</v>
      </c>
      <c r="G414" s="140" t="s">
        <v>94</v>
      </c>
      <c r="H414" s="140" t="s">
        <v>95</v>
      </c>
      <c r="I414" s="140">
        <v>15</v>
      </c>
      <c r="J414" s="140" t="s">
        <v>511</v>
      </c>
      <c r="K414" s="140" t="s">
        <v>1849</v>
      </c>
      <c r="L414" s="142" t="s">
        <v>1177</v>
      </c>
      <c r="M414" s="140">
        <v>724.5</v>
      </c>
      <c r="N414" s="140">
        <v>185</v>
      </c>
      <c r="Q414" s="140">
        <v>630</v>
      </c>
      <c r="S414" s="140">
        <v>94.5</v>
      </c>
    </row>
    <row r="415" spans="1:19" x14ac:dyDescent="0.25">
      <c r="A415" s="139">
        <v>186</v>
      </c>
      <c r="B415" s="140" t="s">
        <v>511</v>
      </c>
      <c r="C415" s="140" t="s">
        <v>1196</v>
      </c>
      <c r="D415" s="141" t="s">
        <v>2074</v>
      </c>
      <c r="E415" s="140" t="s">
        <v>1466</v>
      </c>
      <c r="F415" s="140" t="s">
        <v>1857</v>
      </c>
      <c r="G415" s="140" t="s">
        <v>94</v>
      </c>
      <c r="H415" s="140" t="s">
        <v>95</v>
      </c>
      <c r="I415" s="140">
        <v>11</v>
      </c>
      <c r="J415" s="140" t="s">
        <v>511</v>
      </c>
      <c r="K415" s="140" t="s">
        <v>1849</v>
      </c>
      <c r="L415" s="142" t="s">
        <v>1177</v>
      </c>
      <c r="M415" s="140">
        <v>531.29999999999995</v>
      </c>
      <c r="N415" s="140">
        <v>186</v>
      </c>
      <c r="Q415" s="140">
        <v>462</v>
      </c>
      <c r="S415" s="140">
        <v>69.299999999999955</v>
      </c>
    </row>
    <row r="416" spans="1:19" x14ac:dyDescent="0.25">
      <c r="A416" s="139">
        <v>187</v>
      </c>
      <c r="B416" s="140" t="s">
        <v>511</v>
      </c>
      <c r="C416" s="140" t="s">
        <v>522</v>
      </c>
      <c r="D416" s="141" t="s">
        <v>542</v>
      </c>
      <c r="E416" s="140" t="s">
        <v>1465</v>
      </c>
      <c r="F416" s="140" t="s">
        <v>1857</v>
      </c>
      <c r="G416" s="140" t="s">
        <v>94</v>
      </c>
      <c r="H416" s="140" t="s">
        <v>95</v>
      </c>
      <c r="I416" s="140">
        <v>17</v>
      </c>
      <c r="J416" s="140" t="s">
        <v>511</v>
      </c>
      <c r="K416" s="140" t="s">
        <v>1849</v>
      </c>
      <c r="L416" s="142" t="s">
        <v>1177</v>
      </c>
      <c r="M416" s="140">
        <v>821.09999999999991</v>
      </c>
      <c r="N416" s="140">
        <v>187</v>
      </c>
      <c r="Q416" s="140">
        <v>714</v>
      </c>
      <c r="S416" s="140">
        <v>107.09999999999991</v>
      </c>
    </row>
    <row r="417" spans="1:19" x14ac:dyDescent="0.25">
      <c r="A417" s="139">
        <v>188</v>
      </c>
      <c r="B417" s="140" t="s">
        <v>511</v>
      </c>
      <c r="C417" s="140" t="s">
        <v>1196</v>
      </c>
      <c r="D417" s="141" t="s">
        <v>2075</v>
      </c>
      <c r="E417" s="140" t="s">
        <v>1469</v>
      </c>
      <c r="F417" s="140" t="s">
        <v>1857</v>
      </c>
      <c r="G417" s="140" t="s">
        <v>94</v>
      </c>
      <c r="H417" s="140" t="s">
        <v>95</v>
      </c>
      <c r="I417" s="140">
        <v>13</v>
      </c>
      <c r="J417" s="140" t="s">
        <v>511</v>
      </c>
      <c r="K417" s="140" t="s">
        <v>1849</v>
      </c>
      <c r="L417" s="142" t="s">
        <v>1177</v>
      </c>
      <c r="M417" s="140">
        <v>627.9</v>
      </c>
      <c r="N417" s="140">
        <v>188</v>
      </c>
      <c r="Q417" s="140">
        <v>546</v>
      </c>
      <c r="S417" s="140">
        <v>81.899999999999977</v>
      </c>
    </row>
    <row r="418" spans="1:19" x14ac:dyDescent="0.25">
      <c r="A418" s="139">
        <v>189</v>
      </c>
      <c r="B418" s="140" t="s">
        <v>511</v>
      </c>
      <c r="C418" s="140" t="s">
        <v>1196</v>
      </c>
      <c r="D418" s="141" t="s">
        <v>1459</v>
      </c>
      <c r="E418" s="140" t="s">
        <v>1460</v>
      </c>
      <c r="F418" s="140" t="s">
        <v>1857</v>
      </c>
      <c r="G418" s="140" t="s">
        <v>94</v>
      </c>
      <c r="H418" s="140" t="s">
        <v>95</v>
      </c>
      <c r="I418" s="140">
        <v>13</v>
      </c>
      <c r="J418" s="140" t="s">
        <v>511</v>
      </c>
      <c r="K418" s="140" t="s">
        <v>1849</v>
      </c>
      <c r="L418" s="142" t="s">
        <v>1177</v>
      </c>
      <c r="M418" s="140">
        <v>627.9</v>
      </c>
      <c r="N418" s="140">
        <v>189</v>
      </c>
      <c r="Q418" s="140">
        <v>546</v>
      </c>
      <c r="S418" s="140">
        <v>81.899999999999977</v>
      </c>
    </row>
    <row r="419" spans="1:19" x14ac:dyDescent="0.25">
      <c r="A419" s="139">
        <v>190</v>
      </c>
      <c r="B419" s="140" t="s">
        <v>511</v>
      </c>
      <c r="C419" s="140" t="s">
        <v>537</v>
      </c>
      <c r="D419" s="141" t="s">
        <v>538</v>
      </c>
      <c r="E419" s="140" t="s">
        <v>537</v>
      </c>
      <c r="F419" s="140" t="s">
        <v>1857</v>
      </c>
      <c r="G419" s="140" t="s">
        <v>94</v>
      </c>
      <c r="H419" s="140" t="s">
        <v>95</v>
      </c>
      <c r="I419" s="140">
        <v>9</v>
      </c>
      <c r="J419" s="140" t="s">
        <v>511</v>
      </c>
      <c r="K419" s="140" t="s">
        <v>1849</v>
      </c>
      <c r="L419" s="142" t="s">
        <v>1177</v>
      </c>
      <c r="M419" s="140">
        <v>434.7</v>
      </c>
      <c r="N419" s="140">
        <v>190</v>
      </c>
      <c r="Q419" s="140">
        <v>378</v>
      </c>
      <c r="S419" s="140">
        <v>56.699999999999989</v>
      </c>
    </row>
    <row r="420" spans="1:19" x14ac:dyDescent="0.25">
      <c r="A420" s="139">
        <v>191</v>
      </c>
      <c r="B420" s="140" t="s">
        <v>511</v>
      </c>
      <c r="C420" s="140" t="s">
        <v>528</v>
      </c>
      <c r="D420" s="141" t="s">
        <v>529</v>
      </c>
      <c r="E420" s="140" t="s">
        <v>528</v>
      </c>
      <c r="F420" s="140" t="s">
        <v>1857</v>
      </c>
      <c r="G420" s="140" t="s">
        <v>94</v>
      </c>
      <c r="H420" s="140" t="s">
        <v>95</v>
      </c>
      <c r="I420" s="140">
        <v>8</v>
      </c>
      <c r="J420" s="140" t="s">
        <v>511</v>
      </c>
      <c r="K420" s="140" t="s">
        <v>1849</v>
      </c>
      <c r="L420" s="142" t="s">
        <v>1177</v>
      </c>
      <c r="M420" s="140">
        <v>386.4</v>
      </c>
      <c r="N420" s="140">
        <v>191</v>
      </c>
      <c r="Q420" s="140">
        <v>336</v>
      </c>
      <c r="S420" s="140">
        <v>50.399999999999977</v>
      </c>
    </row>
    <row r="421" spans="1:19" x14ac:dyDescent="0.25">
      <c r="A421" s="139">
        <v>192</v>
      </c>
      <c r="B421" s="140" t="s">
        <v>511</v>
      </c>
      <c r="C421" s="140" t="s">
        <v>516</v>
      </c>
      <c r="D421" s="141" t="s">
        <v>541</v>
      </c>
      <c r="E421" s="140" t="s">
        <v>1454</v>
      </c>
      <c r="F421" s="140" t="s">
        <v>1857</v>
      </c>
      <c r="G421" s="140" t="s">
        <v>94</v>
      </c>
      <c r="H421" s="140" t="s">
        <v>95</v>
      </c>
      <c r="I421" s="140">
        <v>17</v>
      </c>
      <c r="J421" s="140" t="s">
        <v>511</v>
      </c>
      <c r="K421" s="140" t="s">
        <v>1849</v>
      </c>
      <c r="L421" s="142" t="s">
        <v>1177</v>
      </c>
      <c r="M421" s="140">
        <v>821.09999999999991</v>
      </c>
      <c r="N421" s="140">
        <v>192</v>
      </c>
      <c r="Q421" s="140">
        <v>714</v>
      </c>
      <c r="S421" s="140">
        <v>107.09999999999991</v>
      </c>
    </row>
    <row r="422" spans="1:19" x14ac:dyDescent="0.25">
      <c r="A422" s="139">
        <v>193</v>
      </c>
      <c r="B422" s="140" t="s">
        <v>511</v>
      </c>
      <c r="C422" s="140" t="s">
        <v>547</v>
      </c>
      <c r="D422" s="141" t="s">
        <v>548</v>
      </c>
      <c r="E422" s="140" t="s">
        <v>1464</v>
      </c>
      <c r="F422" s="140" t="s">
        <v>1857</v>
      </c>
      <c r="G422" s="140" t="s">
        <v>94</v>
      </c>
      <c r="H422" s="140" t="s">
        <v>95</v>
      </c>
      <c r="I422" s="140">
        <v>8</v>
      </c>
      <c r="J422" s="140" t="s">
        <v>511</v>
      </c>
      <c r="K422" s="140" t="s">
        <v>1849</v>
      </c>
      <c r="L422" s="142" t="s">
        <v>1177</v>
      </c>
      <c r="M422" s="140">
        <v>386.4</v>
      </c>
      <c r="N422" s="140">
        <v>193</v>
      </c>
      <c r="Q422" s="140">
        <v>336</v>
      </c>
      <c r="S422" s="140">
        <v>50.399999999999977</v>
      </c>
    </row>
    <row r="423" spans="1:19" x14ac:dyDescent="0.25">
      <c r="A423" s="139">
        <v>194</v>
      </c>
      <c r="B423" s="140" t="s">
        <v>511</v>
      </c>
      <c r="C423" s="140" t="s">
        <v>535</v>
      </c>
      <c r="D423" s="141" t="s">
        <v>2076</v>
      </c>
      <c r="E423" s="140" t="s">
        <v>2077</v>
      </c>
      <c r="F423" s="140" t="s">
        <v>1857</v>
      </c>
      <c r="G423" s="140" t="s">
        <v>94</v>
      </c>
      <c r="H423" s="140" t="s">
        <v>95</v>
      </c>
      <c r="I423" s="140">
        <v>7</v>
      </c>
      <c r="J423" s="140" t="s">
        <v>511</v>
      </c>
      <c r="K423" s="140" t="s">
        <v>1849</v>
      </c>
      <c r="L423" s="142" t="s">
        <v>1177</v>
      </c>
      <c r="M423" s="140">
        <v>338.09999999999997</v>
      </c>
      <c r="N423" s="140">
        <v>194</v>
      </c>
      <c r="Q423" s="140">
        <v>294</v>
      </c>
      <c r="S423" s="140">
        <v>44.099999999999966</v>
      </c>
    </row>
    <row r="424" spans="1:19" x14ac:dyDescent="0.25">
      <c r="A424" s="139">
        <v>195</v>
      </c>
      <c r="B424" s="140" t="s">
        <v>511</v>
      </c>
      <c r="C424" s="140" t="s">
        <v>2078</v>
      </c>
      <c r="D424" s="141" t="s">
        <v>2079</v>
      </c>
      <c r="E424" s="140" t="s">
        <v>1471</v>
      </c>
      <c r="F424" s="140" t="s">
        <v>1857</v>
      </c>
      <c r="G424" s="140" t="s">
        <v>94</v>
      </c>
      <c r="H424" s="140" t="s">
        <v>95</v>
      </c>
      <c r="I424" s="140">
        <v>14</v>
      </c>
      <c r="J424" s="140" t="s">
        <v>511</v>
      </c>
      <c r="K424" s="140" t="s">
        <v>1849</v>
      </c>
      <c r="L424" s="142" t="s">
        <v>1177</v>
      </c>
      <c r="M424" s="140">
        <v>676.19999999999993</v>
      </c>
      <c r="N424" s="140">
        <v>195</v>
      </c>
      <c r="Q424" s="140">
        <v>588</v>
      </c>
      <c r="S424" s="140">
        <v>88.199999999999932</v>
      </c>
    </row>
    <row r="425" spans="1:19" x14ac:dyDescent="0.25">
      <c r="A425" s="139">
        <v>196</v>
      </c>
      <c r="B425" s="140" t="s">
        <v>511</v>
      </c>
      <c r="C425" s="140" t="s">
        <v>550</v>
      </c>
      <c r="D425" s="141" t="s">
        <v>2080</v>
      </c>
      <c r="E425" s="140" t="s">
        <v>2081</v>
      </c>
      <c r="F425" s="140" t="s">
        <v>1857</v>
      </c>
      <c r="G425" s="140" t="s">
        <v>94</v>
      </c>
      <c r="H425" s="140" t="s">
        <v>95</v>
      </c>
      <c r="I425" s="140">
        <v>17</v>
      </c>
      <c r="J425" s="140" t="s">
        <v>511</v>
      </c>
      <c r="K425" s="140" t="s">
        <v>1849</v>
      </c>
      <c r="L425" s="142" t="s">
        <v>1177</v>
      </c>
      <c r="M425" s="140">
        <v>821.09999999999991</v>
      </c>
      <c r="N425" s="140">
        <v>196</v>
      </c>
      <c r="Q425" s="140">
        <v>714</v>
      </c>
      <c r="S425" s="140">
        <v>107.09999999999991</v>
      </c>
    </row>
    <row r="426" spans="1:19" x14ac:dyDescent="0.25">
      <c r="A426" s="139">
        <v>197</v>
      </c>
      <c r="B426" s="140" t="s">
        <v>511</v>
      </c>
      <c r="C426" s="140" t="s">
        <v>532</v>
      </c>
      <c r="D426" s="141" t="s">
        <v>533</v>
      </c>
      <c r="E426" s="140" t="s">
        <v>532</v>
      </c>
      <c r="F426" s="140" t="s">
        <v>1857</v>
      </c>
      <c r="G426" s="140" t="s">
        <v>94</v>
      </c>
      <c r="H426" s="140" t="s">
        <v>95</v>
      </c>
      <c r="I426" s="140">
        <v>7</v>
      </c>
      <c r="J426" s="140" t="s">
        <v>511</v>
      </c>
      <c r="K426" s="140" t="s">
        <v>1849</v>
      </c>
      <c r="L426" s="142" t="s">
        <v>1177</v>
      </c>
      <c r="M426" s="140">
        <v>338.09999999999997</v>
      </c>
      <c r="N426" s="140">
        <v>197</v>
      </c>
      <c r="Q426" s="140">
        <v>294</v>
      </c>
      <c r="S426" s="140">
        <v>44.099999999999966</v>
      </c>
    </row>
    <row r="427" spans="1:19" x14ac:dyDescent="0.25">
      <c r="A427" s="139">
        <v>198</v>
      </c>
      <c r="B427" s="140" t="s">
        <v>511</v>
      </c>
      <c r="C427" s="140" t="s">
        <v>516</v>
      </c>
      <c r="D427" s="141" t="s">
        <v>521</v>
      </c>
      <c r="E427" s="140" t="s">
        <v>1467</v>
      </c>
      <c r="F427" s="140" t="s">
        <v>1857</v>
      </c>
      <c r="G427" s="140" t="s">
        <v>94</v>
      </c>
      <c r="H427" s="140" t="s">
        <v>95</v>
      </c>
      <c r="I427" s="140">
        <v>16</v>
      </c>
      <c r="J427" s="140" t="s">
        <v>511</v>
      </c>
      <c r="K427" s="140" t="s">
        <v>1849</v>
      </c>
      <c r="L427" s="142" t="s">
        <v>1177</v>
      </c>
      <c r="M427" s="140">
        <v>772.8</v>
      </c>
      <c r="N427" s="140">
        <v>198</v>
      </c>
      <c r="Q427" s="140">
        <v>672</v>
      </c>
      <c r="S427" s="140">
        <v>100.79999999999995</v>
      </c>
    </row>
    <row r="428" spans="1:19" x14ac:dyDescent="0.25">
      <c r="A428" s="139">
        <v>199</v>
      </c>
      <c r="B428" s="140" t="s">
        <v>511</v>
      </c>
      <c r="C428" s="140" t="s">
        <v>517</v>
      </c>
      <c r="D428" s="141" t="s">
        <v>518</v>
      </c>
      <c r="E428" s="140" t="s">
        <v>517</v>
      </c>
      <c r="F428" s="140" t="s">
        <v>1857</v>
      </c>
      <c r="G428" s="140" t="s">
        <v>94</v>
      </c>
      <c r="H428" s="140" t="s">
        <v>95</v>
      </c>
      <c r="I428" s="140">
        <v>8</v>
      </c>
      <c r="J428" s="140" t="s">
        <v>511</v>
      </c>
      <c r="K428" s="140" t="s">
        <v>1849</v>
      </c>
      <c r="L428" s="142" t="s">
        <v>1177</v>
      </c>
      <c r="M428" s="140">
        <v>386.4</v>
      </c>
      <c r="N428" s="140">
        <v>199</v>
      </c>
      <c r="Q428" s="140">
        <v>336</v>
      </c>
      <c r="S428" s="140">
        <v>50.399999999999977</v>
      </c>
    </row>
    <row r="429" spans="1:19" x14ac:dyDescent="0.25">
      <c r="A429" s="139">
        <v>200</v>
      </c>
      <c r="B429" s="140" t="s">
        <v>511</v>
      </c>
      <c r="C429" s="140" t="s">
        <v>1195</v>
      </c>
      <c r="D429" s="141" t="s">
        <v>1457</v>
      </c>
      <c r="E429" s="140" t="s">
        <v>1458</v>
      </c>
      <c r="F429" s="140" t="s">
        <v>1857</v>
      </c>
      <c r="G429" s="140" t="s">
        <v>94</v>
      </c>
      <c r="H429" s="140" t="s">
        <v>95</v>
      </c>
      <c r="I429" s="140">
        <v>12</v>
      </c>
      <c r="J429" s="140" t="s">
        <v>511</v>
      </c>
      <c r="K429" s="140" t="s">
        <v>1849</v>
      </c>
      <c r="L429" s="142" t="s">
        <v>1177</v>
      </c>
      <c r="M429" s="140">
        <v>579.59999999999991</v>
      </c>
      <c r="N429" s="140">
        <v>200</v>
      </c>
      <c r="Q429" s="140">
        <v>504</v>
      </c>
      <c r="S429" s="140">
        <v>75.599999999999909</v>
      </c>
    </row>
    <row r="430" spans="1:19" x14ac:dyDescent="0.25">
      <c r="A430" s="139">
        <v>201</v>
      </c>
      <c r="B430" s="140" t="s">
        <v>511</v>
      </c>
      <c r="C430" s="140" t="s">
        <v>2082</v>
      </c>
      <c r="D430" s="141" t="s">
        <v>2083</v>
      </c>
      <c r="E430" s="140" t="s">
        <v>2082</v>
      </c>
      <c r="F430" s="140" t="s">
        <v>1857</v>
      </c>
      <c r="G430" s="140" t="s">
        <v>94</v>
      </c>
      <c r="H430" s="140" t="s">
        <v>95</v>
      </c>
      <c r="I430" s="140">
        <v>7</v>
      </c>
      <c r="J430" s="140" t="s">
        <v>511</v>
      </c>
      <c r="K430" s="140" t="s">
        <v>1849</v>
      </c>
      <c r="L430" s="142" t="s">
        <v>1177</v>
      </c>
      <c r="M430" s="140">
        <v>338.09999999999997</v>
      </c>
      <c r="N430" s="140">
        <v>201</v>
      </c>
      <c r="Q430" s="140">
        <v>294</v>
      </c>
      <c r="S430" s="140">
        <v>44.099999999999966</v>
      </c>
    </row>
    <row r="431" spans="1:19" x14ac:dyDescent="0.25">
      <c r="A431" s="139">
        <v>202</v>
      </c>
      <c r="B431" s="140" t="s">
        <v>511</v>
      </c>
      <c r="C431" s="140" t="s">
        <v>923</v>
      </c>
      <c r="D431" s="141" t="s">
        <v>1461</v>
      </c>
      <c r="E431" s="140" t="s">
        <v>1462</v>
      </c>
      <c r="F431" s="140" t="s">
        <v>1857</v>
      </c>
      <c r="G431" s="140" t="s">
        <v>94</v>
      </c>
      <c r="H431" s="140" t="s">
        <v>95</v>
      </c>
      <c r="I431" s="140">
        <v>14</v>
      </c>
      <c r="J431" s="140" t="s">
        <v>511</v>
      </c>
      <c r="K431" s="140" t="s">
        <v>1849</v>
      </c>
      <c r="L431" s="142" t="s">
        <v>1177</v>
      </c>
      <c r="M431" s="140">
        <v>676.19999999999993</v>
      </c>
      <c r="N431" s="140">
        <v>202</v>
      </c>
      <c r="Q431" s="140">
        <v>588</v>
      </c>
      <c r="S431" s="140">
        <v>88.199999999999932</v>
      </c>
    </row>
    <row r="432" spans="1:19" x14ac:dyDescent="0.25">
      <c r="A432" s="139">
        <v>203</v>
      </c>
      <c r="B432" s="140" t="s">
        <v>511</v>
      </c>
      <c r="C432" s="140" t="s">
        <v>522</v>
      </c>
      <c r="D432" s="141" t="s">
        <v>523</v>
      </c>
      <c r="E432" s="140" t="s">
        <v>1468</v>
      </c>
      <c r="F432" s="140" t="s">
        <v>1857</v>
      </c>
      <c r="G432" s="140" t="s">
        <v>94</v>
      </c>
      <c r="H432" s="140" t="s">
        <v>95</v>
      </c>
      <c r="I432" s="140">
        <v>16</v>
      </c>
      <c r="J432" s="140" t="s">
        <v>511</v>
      </c>
      <c r="K432" s="140" t="s">
        <v>1849</v>
      </c>
      <c r="L432" s="142" t="s">
        <v>1177</v>
      </c>
      <c r="M432" s="140">
        <v>772.8</v>
      </c>
      <c r="N432" s="140">
        <v>203</v>
      </c>
      <c r="Q432" s="140">
        <v>672</v>
      </c>
      <c r="S432" s="140">
        <v>100.79999999999995</v>
      </c>
    </row>
    <row r="433" spans="1:19" x14ac:dyDescent="0.25">
      <c r="A433" s="139">
        <v>204</v>
      </c>
      <c r="B433" s="140" t="s">
        <v>511</v>
      </c>
      <c r="C433" s="140" t="s">
        <v>519</v>
      </c>
      <c r="D433" s="141" t="s">
        <v>520</v>
      </c>
      <c r="E433" s="140" t="s">
        <v>519</v>
      </c>
      <c r="F433" s="140" t="s">
        <v>1857</v>
      </c>
      <c r="G433" s="140" t="s">
        <v>94</v>
      </c>
      <c r="H433" s="140" t="s">
        <v>95</v>
      </c>
      <c r="I433" s="140">
        <v>8</v>
      </c>
      <c r="J433" s="140" t="s">
        <v>511</v>
      </c>
      <c r="K433" s="140" t="s">
        <v>1849</v>
      </c>
      <c r="L433" s="142" t="s">
        <v>1177</v>
      </c>
      <c r="M433" s="140">
        <v>386.4</v>
      </c>
      <c r="N433" s="140">
        <v>204</v>
      </c>
      <c r="Q433" s="140">
        <v>336</v>
      </c>
      <c r="S433" s="140">
        <v>50.399999999999977</v>
      </c>
    </row>
    <row r="434" spans="1:19" x14ac:dyDescent="0.25">
      <c r="A434" s="139">
        <v>205</v>
      </c>
      <c r="B434" s="140" t="s">
        <v>511</v>
      </c>
      <c r="C434" s="140" t="s">
        <v>543</v>
      </c>
      <c r="D434" s="141" t="s">
        <v>544</v>
      </c>
      <c r="E434" s="140" t="s">
        <v>543</v>
      </c>
      <c r="F434" s="140" t="s">
        <v>1857</v>
      </c>
      <c r="G434" s="140" t="s">
        <v>94</v>
      </c>
      <c r="H434" s="140" t="s">
        <v>95</v>
      </c>
      <c r="I434" s="140">
        <v>8</v>
      </c>
      <c r="J434" s="140" t="s">
        <v>511</v>
      </c>
      <c r="K434" s="140" t="s">
        <v>1849</v>
      </c>
      <c r="L434" s="142" t="s">
        <v>1177</v>
      </c>
      <c r="M434" s="140">
        <v>386.4</v>
      </c>
      <c r="N434" s="140">
        <v>205</v>
      </c>
      <c r="Q434" s="140">
        <v>336</v>
      </c>
      <c r="S434" s="140">
        <v>50.399999999999977</v>
      </c>
    </row>
    <row r="435" spans="1:19" x14ac:dyDescent="0.25">
      <c r="A435" s="139">
        <v>206</v>
      </c>
      <c r="B435" s="140" t="s">
        <v>511</v>
      </c>
      <c r="C435" s="140" t="s">
        <v>545</v>
      </c>
      <c r="D435" s="141" t="s">
        <v>546</v>
      </c>
      <c r="E435" s="140" t="s">
        <v>1463</v>
      </c>
      <c r="F435" s="140" t="s">
        <v>1857</v>
      </c>
      <c r="G435" s="140" t="s">
        <v>94</v>
      </c>
      <c r="H435" s="140" t="s">
        <v>95</v>
      </c>
      <c r="I435" s="140">
        <v>7</v>
      </c>
      <c r="J435" s="140" t="s">
        <v>511</v>
      </c>
      <c r="K435" s="140" t="s">
        <v>1849</v>
      </c>
      <c r="L435" s="142" t="s">
        <v>1177</v>
      </c>
      <c r="M435" s="140">
        <v>338.09999999999997</v>
      </c>
      <c r="N435" s="140">
        <v>206</v>
      </c>
      <c r="Q435" s="140">
        <v>294</v>
      </c>
      <c r="S435" s="140">
        <v>44.099999999999966</v>
      </c>
    </row>
    <row r="436" spans="1:19" x14ac:dyDescent="0.25">
      <c r="A436" s="139">
        <v>207</v>
      </c>
      <c r="B436" s="140" t="s">
        <v>557</v>
      </c>
      <c r="C436" s="140" t="s">
        <v>587</v>
      </c>
      <c r="D436" s="141" t="s">
        <v>2084</v>
      </c>
      <c r="E436" s="140" t="s">
        <v>2085</v>
      </c>
      <c r="F436" s="140" t="s">
        <v>1857</v>
      </c>
      <c r="G436" s="140" t="s">
        <v>94</v>
      </c>
      <c r="H436" s="140" t="s">
        <v>95</v>
      </c>
      <c r="I436" s="140">
        <v>11</v>
      </c>
      <c r="J436" s="140" t="s">
        <v>557</v>
      </c>
      <c r="K436" s="140" t="s">
        <v>1849</v>
      </c>
      <c r="L436" s="142" t="s">
        <v>1177</v>
      </c>
      <c r="M436" s="140">
        <v>531.29999999999995</v>
      </c>
      <c r="N436" s="140">
        <v>207</v>
      </c>
      <c r="Q436" s="140">
        <v>462</v>
      </c>
      <c r="S436" s="140">
        <v>69.299999999999955</v>
      </c>
    </row>
    <row r="437" spans="1:19" x14ac:dyDescent="0.25">
      <c r="A437" s="139">
        <v>208</v>
      </c>
      <c r="B437" s="140" t="s">
        <v>557</v>
      </c>
      <c r="C437" s="140" t="s">
        <v>580</v>
      </c>
      <c r="D437" s="141" t="s">
        <v>2086</v>
      </c>
      <c r="E437" s="140" t="s">
        <v>2087</v>
      </c>
      <c r="F437" s="140" t="s">
        <v>1857</v>
      </c>
      <c r="G437" s="140" t="s">
        <v>94</v>
      </c>
      <c r="H437" s="140" t="s">
        <v>95</v>
      </c>
      <c r="I437" s="140">
        <v>8</v>
      </c>
      <c r="J437" s="140" t="s">
        <v>557</v>
      </c>
      <c r="K437" s="140" t="s">
        <v>1849</v>
      </c>
      <c r="L437" s="142" t="s">
        <v>1177</v>
      </c>
      <c r="M437" s="140">
        <v>386.4</v>
      </c>
      <c r="N437" s="140">
        <v>208</v>
      </c>
      <c r="Q437" s="140">
        <v>336</v>
      </c>
      <c r="S437" s="140">
        <v>50.399999999999977</v>
      </c>
    </row>
    <row r="438" spans="1:19" x14ac:dyDescent="0.25">
      <c r="A438" s="139">
        <v>209</v>
      </c>
      <c r="B438" s="140" t="s">
        <v>557</v>
      </c>
      <c r="C438" s="140" t="s">
        <v>120</v>
      </c>
      <c r="D438" s="141" t="s">
        <v>2088</v>
      </c>
      <c r="E438" s="140" t="s">
        <v>2089</v>
      </c>
      <c r="F438" s="140" t="s">
        <v>1857</v>
      </c>
      <c r="G438" s="140" t="s">
        <v>94</v>
      </c>
      <c r="H438" s="140" t="s">
        <v>95</v>
      </c>
      <c r="I438" s="140">
        <v>11</v>
      </c>
      <c r="J438" s="140" t="s">
        <v>557</v>
      </c>
      <c r="K438" s="140" t="s">
        <v>1849</v>
      </c>
      <c r="L438" s="142" t="s">
        <v>1177</v>
      </c>
      <c r="M438" s="140">
        <v>531.29999999999995</v>
      </c>
      <c r="N438" s="140">
        <v>209</v>
      </c>
      <c r="Q438" s="140">
        <v>462</v>
      </c>
      <c r="S438" s="140">
        <v>69.299999999999955</v>
      </c>
    </row>
    <row r="439" spans="1:19" x14ac:dyDescent="0.25">
      <c r="A439" s="139">
        <v>210</v>
      </c>
      <c r="B439" s="140" t="s">
        <v>557</v>
      </c>
      <c r="C439" s="140" t="s">
        <v>2090</v>
      </c>
      <c r="D439" s="141" t="s">
        <v>2091</v>
      </c>
      <c r="E439" s="140" t="s">
        <v>2090</v>
      </c>
      <c r="F439" s="140" t="s">
        <v>1857</v>
      </c>
      <c r="G439" s="140" t="s">
        <v>94</v>
      </c>
      <c r="H439" s="140" t="s">
        <v>95</v>
      </c>
      <c r="I439" s="140">
        <v>6</v>
      </c>
      <c r="J439" s="140" t="s">
        <v>557</v>
      </c>
      <c r="K439" s="140" t="s">
        <v>1849</v>
      </c>
      <c r="L439" s="142" t="s">
        <v>1177</v>
      </c>
      <c r="M439" s="140">
        <v>289.79999999999995</v>
      </c>
      <c r="N439" s="140">
        <v>210</v>
      </c>
      <c r="Q439" s="140">
        <v>252</v>
      </c>
      <c r="S439" s="140">
        <v>37.799999999999955</v>
      </c>
    </row>
    <row r="440" spans="1:19" x14ac:dyDescent="0.25">
      <c r="A440" s="139">
        <v>211</v>
      </c>
      <c r="B440" s="140" t="s">
        <v>557</v>
      </c>
      <c r="C440" s="140" t="s">
        <v>562</v>
      </c>
      <c r="D440" s="141" t="s">
        <v>563</v>
      </c>
      <c r="E440" s="140" t="s">
        <v>562</v>
      </c>
      <c r="F440" s="140" t="s">
        <v>1857</v>
      </c>
      <c r="G440" s="140" t="s">
        <v>94</v>
      </c>
      <c r="H440" s="140" t="s">
        <v>95</v>
      </c>
      <c r="I440" s="140">
        <v>11</v>
      </c>
      <c r="J440" s="140" t="s">
        <v>557</v>
      </c>
      <c r="K440" s="140" t="s">
        <v>1849</v>
      </c>
      <c r="L440" s="142" t="s">
        <v>1177</v>
      </c>
      <c r="M440" s="140">
        <v>531.29999999999995</v>
      </c>
      <c r="N440" s="140">
        <v>211</v>
      </c>
      <c r="Q440" s="140">
        <v>462</v>
      </c>
      <c r="S440" s="140">
        <v>69.299999999999955</v>
      </c>
    </row>
    <row r="441" spans="1:19" x14ac:dyDescent="0.25">
      <c r="A441" s="139">
        <v>212</v>
      </c>
      <c r="B441" s="140" t="s">
        <v>557</v>
      </c>
      <c r="C441" s="140" t="s">
        <v>564</v>
      </c>
      <c r="D441" s="141" t="s">
        <v>565</v>
      </c>
      <c r="E441" s="140" t="s">
        <v>564</v>
      </c>
      <c r="F441" s="140" t="s">
        <v>1857</v>
      </c>
      <c r="G441" s="140" t="s">
        <v>94</v>
      </c>
      <c r="H441" s="140" t="s">
        <v>95</v>
      </c>
      <c r="I441" s="140">
        <v>5</v>
      </c>
      <c r="J441" s="140" t="s">
        <v>557</v>
      </c>
      <c r="K441" s="140" t="s">
        <v>1849</v>
      </c>
      <c r="L441" s="142" t="s">
        <v>1177</v>
      </c>
      <c r="M441" s="140">
        <v>241.49999999999997</v>
      </c>
      <c r="N441" s="140">
        <v>212</v>
      </c>
      <c r="Q441" s="140">
        <v>210</v>
      </c>
      <c r="S441" s="140">
        <v>31.499999999999972</v>
      </c>
    </row>
    <row r="442" spans="1:19" x14ac:dyDescent="0.25">
      <c r="A442" s="139">
        <v>213</v>
      </c>
      <c r="B442" s="140" t="s">
        <v>557</v>
      </c>
      <c r="C442" s="140" t="s">
        <v>1197</v>
      </c>
      <c r="D442" s="141" t="s">
        <v>1479</v>
      </c>
      <c r="E442" s="140" t="s">
        <v>1480</v>
      </c>
      <c r="F442" s="140" t="s">
        <v>1857</v>
      </c>
      <c r="G442" s="140" t="s">
        <v>94</v>
      </c>
      <c r="H442" s="140" t="s">
        <v>95</v>
      </c>
      <c r="I442" s="140">
        <v>10</v>
      </c>
      <c r="J442" s="140" t="s">
        <v>557</v>
      </c>
      <c r="K442" s="140" t="s">
        <v>1849</v>
      </c>
      <c r="L442" s="142" t="s">
        <v>1177</v>
      </c>
      <c r="M442" s="140">
        <v>482.99999999999994</v>
      </c>
      <c r="N442" s="140">
        <v>213</v>
      </c>
      <c r="Q442" s="140">
        <v>420</v>
      </c>
      <c r="S442" s="140">
        <v>62.999999999999943</v>
      </c>
    </row>
    <row r="443" spans="1:19" x14ac:dyDescent="0.25">
      <c r="A443" s="139">
        <v>214</v>
      </c>
      <c r="B443" s="140" t="s">
        <v>557</v>
      </c>
      <c r="C443" s="140" t="s">
        <v>587</v>
      </c>
      <c r="D443" s="141" t="s">
        <v>2092</v>
      </c>
      <c r="E443" s="140" t="s">
        <v>2093</v>
      </c>
      <c r="F443" s="140" t="s">
        <v>1857</v>
      </c>
      <c r="G443" s="140" t="s">
        <v>94</v>
      </c>
      <c r="H443" s="140" t="s">
        <v>95</v>
      </c>
      <c r="I443" s="140">
        <v>13</v>
      </c>
      <c r="J443" s="140" t="s">
        <v>557</v>
      </c>
      <c r="K443" s="140" t="s">
        <v>1849</v>
      </c>
      <c r="L443" s="142" t="s">
        <v>1177</v>
      </c>
      <c r="M443" s="140">
        <v>627.9</v>
      </c>
      <c r="N443" s="140">
        <v>214</v>
      </c>
      <c r="Q443" s="140">
        <v>546</v>
      </c>
      <c r="S443" s="140">
        <v>81.899999999999977</v>
      </c>
    </row>
    <row r="444" spans="1:19" x14ac:dyDescent="0.25">
      <c r="A444" s="139">
        <v>215</v>
      </c>
      <c r="B444" s="140" t="s">
        <v>557</v>
      </c>
      <c r="C444" s="140" t="s">
        <v>364</v>
      </c>
      <c r="D444" s="141" t="s">
        <v>568</v>
      </c>
      <c r="E444" s="140" t="s">
        <v>364</v>
      </c>
      <c r="F444" s="140" t="s">
        <v>1857</v>
      </c>
      <c r="G444" s="140" t="s">
        <v>94</v>
      </c>
      <c r="H444" s="140" t="s">
        <v>95</v>
      </c>
      <c r="I444" s="140">
        <v>5</v>
      </c>
      <c r="J444" s="140" t="s">
        <v>557</v>
      </c>
      <c r="K444" s="140" t="s">
        <v>1849</v>
      </c>
      <c r="L444" s="142" t="s">
        <v>1177</v>
      </c>
      <c r="M444" s="140">
        <v>241.49999999999997</v>
      </c>
      <c r="N444" s="140">
        <v>215</v>
      </c>
      <c r="Q444" s="140">
        <v>210</v>
      </c>
      <c r="S444" s="140">
        <v>31.499999999999972</v>
      </c>
    </row>
    <row r="445" spans="1:19" x14ac:dyDescent="0.25">
      <c r="A445" s="139">
        <v>216</v>
      </c>
      <c r="B445" s="140" t="s">
        <v>557</v>
      </c>
      <c r="C445" s="140" t="s">
        <v>569</v>
      </c>
      <c r="D445" s="141" t="s">
        <v>570</v>
      </c>
      <c r="E445" s="140" t="s">
        <v>1477</v>
      </c>
      <c r="F445" s="140" t="s">
        <v>1857</v>
      </c>
      <c r="G445" s="140" t="s">
        <v>94</v>
      </c>
      <c r="H445" s="140" t="s">
        <v>95</v>
      </c>
      <c r="I445" s="140">
        <v>5</v>
      </c>
      <c r="J445" s="140" t="s">
        <v>557</v>
      </c>
      <c r="K445" s="140" t="s">
        <v>1849</v>
      </c>
      <c r="L445" s="142" t="s">
        <v>1177</v>
      </c>
      <c r="M445" s="140">
        <v>241.49999999999997</v>
      </c>
      <c r="N445" s="140">
        <v>216</v>
      </c>
      <c r="Q445" s="140">
        <v>210</v>
      </c>
      <c r="S445" s="140">
        <v>31.499999999999972</v>
      </c>
    </row>
    <row r="446" spans="1:19" x14ac:dyDescent="0.25">
      <c r="A446" s="139">
        <v>217</v>
      </c>
      <c r="B446" s="140" t="s">
        <v>557</v>
      </c>
      <c r="C446" s="140" t="s">
        <v>572</v>
      </c>
      <c r="D446" s="141" t="s">
        <v>573</v>
      </c>
      <c r="E446" s="140" t="s">
        <v>378</v>
      </c>
      <c r="F446" s="140" t="s">
        <v>1857</v>
      </c>
      <c r="G446" s="140" t="s">
        <v>94</v>
      </c>
      <c r="H446" s="140" t="s">
        <v>95</v>
      </c>
      <c r="I446" s="140">
        <v>11</v>
      </c>
      <c r="J446" s="140" t="s">
        <v>557</v>
      </c>
      <c r="K446" s="140" t="s">
        <v>1849</v>
      </c>
      <c r="L446" s="142" t="s">
        <v>1177</v>
      </c>
      <c r="M446" s="140">
        <v>531.29999999999995</v>
      </c>
      <c r="N446" s="140">
        <v>217</v>
      </c>
      <c r="Q446" s="140">
        <v>462</v>
      </c>
      <c r="S446" s="140">
        <v>69.299999999999955</v>
      </c>
    </row>
    <row r="447" spans="1:19" x14ac:dyDescent="0.25">
      <c r="A447" s="139">
        <v>218</v>
      </c>
      <c r="B447" s="140" t="s">
        <v>557</v>
      </c>
      <c r="C447" s="140" t="s">
        <v>558</v>
      </c>
      <c r="D447" s="141" t="s">
        <v>559</v>
      </c>
      <c r="E447" s="140" t="s">
        <v>558</v>
      </c>
      <c r="F447" s="140" t="s">
        <v>1857</v>
      </c>
      <c r="G447" s="140" t="s">
        <v>94</v>
      </c>
      <c r="H447" s="140" t="s">
        <v>95</v>
      </c>
      <c r="I447" s="140">
        <v>8</v>
      </c>
      <c r="J447" s="140" t="s">
        <v>557</v>
      </c>
      <c r="K447" s="140" t="s">
        <v>1849</v>
      </c>
      <c r="L447" s="142" t="s">
        <v>1177</v>
      </c>
      <c r="M447" s="140">
        <v>386.4</v>
      </c>
      <c r="N447" s="140">
        <v>218</v>
      </c>
      <c r="Q447" s="140">
        <v>336</v>
      </c>
      <c r="S447" s="140">
        <v>50.399999999999977</v>
      </c>
    </row>
    <row r="448" spans="1:19" x14ac:dyDescent="0.25">
      <c r="A448" s="139">
        <v>219</v>
      </c>
      <c r="B448" s="140" t="s">
        <v>557</v>
      </c>
      <c r="C448" s="140" t="s">
        <v>576</v>
      </c>
      <c r="D448" s="141" t="s">
        <v>581</v>
      </c>
      <c r="E448" s="140" t="s">
        <v>576</v>
      </c>
      <c r="F448" s="140" t="s">
        <v>1857</v>
      </c>
      <c r="G448" s="140" t="s">
        <v>94</v>
      </c>
      <c r="H448" s="140" t="s">
        <v>95</v>
      </c>
      <c r="I448" s="140">
        <v>11</v>
      </c>
      <c r="J448" s="140" t="s">
        <v>557</v>
      </c>
      <c r="K448" s="140" t="s">
        <v>1849</v>
      </c>
      <c r="L448" s="142" t="s">
        <v>1177</v>
      </c>
      <c r="M448" s="140">
        <v>531.29999999999995</v>
      </c>
      <c r="N448" s="140">
        <v>219</v>
      </c>
      <c r="Q448" s="140">
        <v>462</v>
      </c>
      <c r="S448" s="140">
        <v>69.299999999999955</v>
      </c>
    </row>
    <row r="449" spans="1:19" x14ac:dyDescent="0.25">
      <c r="A449" s="139">
        <v>220</v>
      </c>
      <c r="B449" s="140" t="s">
        <v>557</v>
      </c>
      <c r="C449" s="140" t="s">
        <v>560</v>
      </c>
      <c r="D449" s="141" t="s">
        <v>561</v>
      </c>
      <c r="E449" s="140" t="s">
        <v>560</v>
      </c>
      <c r="F449" s="140" t="s">
        <v>1857</v>
      </c>
      <c r="G449" s="140" t="s">
        <v>94</v>
      </c>
      <c r="H449" s="140" t="s">
        <v>95</v>
      </c>
      <c r="I449" s="140">
        <v>19</v>
      </c>
      <c r="J449" s="140" t="s">
        <v>557</v>
      </c>
      <c r="K449" s="140" t="s">
        <v>1849</v>
      </c>
      <c r="L449" s="142" t="s">
        <v>1177</v>
      </c>
      <c r="M449" s="140">
        <v>917.69999999999993</v>
      </c>
      <c r="N449" s="140">
        <v>220</v>
      </c>
      <c r="Q449" s="140">
        <v>798</v>
      </c>
      <c r="S449" s="140">
        <v>119.69999999999993</v>
      </c>
    </row>
    <row r="450" spans="1:19" x14ac:dyDescent="0.25">
      <c r="A450" s="139">
        <v>221</v>
      </c>
      <c r="B450" s="140" t="s">
        <v>557</v>
      </c>
      <c r="C450" s="140" t="s">
        <v>566</v>
      </c>
      <c r="D450" s="141" t="s">
        <v>567</v>
      </c>
      <c r="E450" s="140" t="s">
        <v>566</v>
      </c>
      <c r="F450" s="140" t="s">
        <v>1857</v>
      </c>
      <c r="G450" s="140" t="s">
        <v>94</v>
      </c>
      <c r="H450" s="140" t="s">
        <v>95</v>
      </c>
      <c r="I450" s="140">
        <v>9</v>
      </c>
      <c r="J450" s="140" t="s">
        <v>557</v>
      </c>
      <c r="K450" s="140" t="s">
        <v>1849</v>
      </c>
      <c r="L450" s="142" t="s">
        <v>1177</v>
      </c>
      <c r="M450" s="140">
        <v>434.7</v>
      </c>
      <c r="N450" s="140">
        <v>221</v>
      </c>
      <c r="Q450" s="140">
        <v>378</v>
      </c>
      <c r="S450" s="140">
        <v>56.699999999999989</v>
      </c>
    </row>
    <row r="451" spans="1:19" x14ac:dyDescent="0.25">
      <c r="A451" s="139">
        <v>222</v>
      </c>
      <c r="B451" s="140" t="s">
        <v>557</v>
      </c>
      <c r="C451" s="140" t="s">
        <v>1069</v>
      </c>
      <c r="D451" s="141" t="s">
        <v>1478</v>
      </c>
      <c r="E451" s="140" t="s">
        <v>1069</v>
      </c>
      <c r="F451" s="140" t="s">
        <v>1857</v>
      </c>
      <c r="G451" s="140" t="s">
        <v>94</v>
      </c>
      <c r="H451" s="140" t="s">
        <v>95</v>
      </c>
      <c r="I451" s="140">
        <v>8</v>
      </c>
      <c r="J451" s="140" t="s">
        <v>557</v>
      </c>
      <c r="K451" s="140" t="s">
        <v>1849</v>
      </c>
      <c r="L451" s="142" t="s">
        <v>1177</v>
      </c>
      <c r="M451" s="140">
        <v>386.4</v>
      </c>
      <c r="N451" s="140">
        <v>222</v>
      </c>
      <c r="Q451" s="140">
        <v>336</v>
      </c>
      <c r="S451" s="140">
        <v>50.399999999999977</v>
      </c>
    </row>
    <row r="452" spans="1:19" x14ac:dyDescent="0.25">
      <c r="A452" s="139">
        <v>223</v>
      </c>
      <c r="B452" s="140" t="s">
        <v>589</v>
      </c>
      <c r="C452" s="140" t="s">
        <v>609</v>
      </c>
      <c r="D452" s="141" t="s">
        <v>676</v>
      </c>
      <c r="E452" s="140" t="s">
        <v>1550</v>
      </c>
      <c r="F452" s="140" t="s">
        <v>1857</v>
      </c>
      <c r="G452" s="140" t="s">
        <v>94</v>
      </c>
      <c r="H452" s="140" t="s">
        <v>95</v>
      </c>
      <c r="I452" s="140">
        <v>18</v>
      </c>
      <c r="J452" s="140" t="s">
        <v>589</v>
      </c>
      <c r="K452" s="140" t="s">
        <v>1178</v>
      </c>
      <c r="L452" s="142" t="s">
        <v>1178</v>
      </c>
      <c r="M452" s="140">
        <v>325.72800000000001</v>
      </c>
      <c r="N452" s="140">
        <v>223</v>
      </c>
      <c r="Q452" s="140">
        <v>280.8</v>
      </c>
      <c r="S452" s="140">
        <v>44.927999999999997</v>
      </c>
    </row>
    <row r="453" spans="1:19" x14ac:dyDescent="0.25">
      <c r="A453" s="139">
        <v>224</v>
      </c>
      <c r="B453" s="140" t="s">
        <v>589</v>
      </c>
      <c r="C453" s="140" t="s">
        <v>589</v>
      </c>
      <c r="D453" s="141" t="s">
        <v>685</v>
      </c>
      <c r="E453" s="140" t="s">
        <v>686</v>
      </c>
      <c r="F453" s="140" t="s">
        <v>1857</v>
      </c>
      <c r="G453" s="140" t="s">
        <v>94</v>
      </c>
      <c r="H453" s="140" t="s">
        <v>95</v>
      </c>
      <c r="I453" s="140">
        <v>15</v>
      </c>
      <c r="J453" s="140" t="s">
        <v>589</v>
      </c>
      <c r="K453" s="140" t="s">
        <v>1178</v>
      </c>
      <c r="L453" s="142" t="s">
        <v>1178</v>
      </c>
      <c r="M453" s="140">
        <v>271.44</v>
      </c>
      <c r="N453" s="140">
        <v>224</v>
      </c>
      <c r="Q453" s="140">
        <v>234</v>
      </c>
      <c r="S453" s="140">
        <v>37.44</v>
      </c>
    </row>
    <row r="454" spans="1:19" x14ac:dyDescent="0.25">
      <c r="A454" s="139">
        <v>225</v>
      </c>
      <c r="B454" s="140" t="s">
        <v>589</v>
      </c>
      <c r="C454" s="140" t="s">
        <v>686</v>
      </c>
      <c r="D454" s="141" t="s">
        <v>687</v>
      </c>
      <c r="E454" s="140" t="s">
        <v>686</v>
      </c>
      <c r="F454" s="140" t="s">
        <v>1857</v>
      </c>
      <c r="G454" s="140" t="s">
        <v>94</v>
      </c>
      <c r="H454" s="140" t="s">
        <v>95</v>
      </c>
      <c r="I454" s="140">
        <v>13</v>
      </c>
      <c r="J454" s="140" t="s">
        <v>589</v>
      </c>
      <c r="K454" s="140" t="s">
        <v>1178</v>
      </c>
      <c r="L454" s="142" t="s">
        <v>1178</v>
      </c>
      <c r="M454" s="140">
        <v>235.24799999999999</v>
      </c>
      <c r="N454" s="140">
        <v>225</v>
      </c>
      <c r="Q454" s="140">
        <v>202.8</v>
      </c>
      <c r="S454" s="140">
        <v>32.447999999999979</v>
      </c>
    </row>
    <row r="455" spans="1:19" x14ac:dyDescent="0.25">
      <c r="A455" s="139">
        <v>226</v>
      </c>
      <c r="B455" s="140" t="s">
        <v>589</v>
      </c>
      <c r="C455" s="140" t="s">
        <v>686</v>
      </c>
      <c r="D455" s="141" t="s">
        <v>688</v>
      </c>
      <c r="E455" s="140" t="s">
        <v>1553</v>
      </c>
      <c r="F455" s="140" t="s">
        <v>1857</v>
      </c>
      <c r="G455" s="140" t="s">
        <v>94</v>
      </c>
      <c r="H455" s="140" t="s">
        <v>95</v>
      </c>
      <c r="I455" s="140">
        <v>14</v>
      </c>
      <c r="J455" s="140" t="s">
        <v>589</v>
      </c>
      <c r="K455" s="140" t="s">
        <v>1178</v>
      </c>
      <c r="L455" s="142" t="s">
        <v>1178</v>
      </c>
      <c r="M455" s="140">
        <v>253.34399999999997</v>
      </c>
      <c r="N455" s="140">
        <v>226</v>
      </c>
      <c r="Q455" s="140">
        <v>218.39999999999998</v>
      </c>
      <c r="S455" s="140">
        <v>34.943999999999988</v>
      </c>
    </row>
    <row r="456" spans="1:19" x14ac:dyDescent="0.25">
      <c r="A456" s="139">
        <v>227</v>
      </c>
      <c r="B456" s="140" t="s">
        <v>589</v>
      </c>
      <c r="C456" s="140" t="s">
        <v>637</v>
      </c>
      <c r="D456" s="141" t="s">
        <v>636</v>
      </c>
      <c r="E456" s="140" t="s">
        <v>637</v>
      </c>
      <c r="F456" s="140" t="s">
        <v>1857</v>
      </c>
      <c r="G456" s="140" t="s">
        <v>94</v>
      </c>
      <c r="H456" s="140" t="s">
        <v>95</v>
      </c>
      <c r="I456" s="140">
        <v>21</v>
      </c>
      <c r="J456" s="140" t="s">
        <v>589</v>
      </c>
      <c r="K456" s="140" t="s">
        <v>1178</v>
      </c>
      <c r="L456" s="142" t="s">
        <v>1178</v>
      </c>
      <c r="M456" s="140">
        <v>380.01600000000002</v>
      </c>
      <c r="N456" s="140">
        <v>227</v>
      </c>
      <c r="Q456" s="140">
        <v>327.60000000000002</v>
      </c>
      <c r="S456" s="140">
        <v>52.415999999999997</v>
      </c>
    </row>
    <row r="457" spans="1:19" x14ac:dyDescent="0.25">
      <c r="A457" s="139">
        <v>228</v>
      </c>
      <c r="B457" s="140" t="s">
        <v>589</v>
      </c>
      <c r="C457" s="140" t="s">
        <v>722</v>
      </c>
      <c r="D457" s="141" t="s">
        <v>1506</v>
      </c>
      <c r="E457" s="140" t="s">
        <v>463</v>
      </c>
      <c r="F457" s="140" t="s">
        <v>1857</v>
      </c>
      <c r="G457" s="140" t="s">
        <v>94</v>
      </c>
      <c r="H457" s="140" t="s">
        <v>95</v>
      </c>
      <c r="I457" s="140">
        <v>11</v>
      </c>
      <c r="J457" s="140" t="s">
        <v>589</v>
      </c>
      <c r="K457" s="140" t="s">
        <v>1178</v>
      </c>
      <c r="L457" s="142" t="s">
        <v>1178</v>
      </c>
      <c r="M457" s="140">
        <v>199.05600000000001</v>
      </c>
      <c r="N457" s="140">
        <v>228</v>
      </c>
      <c r="Q457" s="140">
        <v>171.60000000000002</v>
      </c>
      <c r="S457" s="140">
        <v>27.455999999999989</v>
      </c>
    </row>
    <row r="458" spans="1:19" x14ac:dyDescent="0.25">
      <c r="A458" s="139">
        <v>229</v>
      </c>
      <c r="B458" s="140" t="s">
        <v>589</v>
      </c>
      <c r="C458" s="140" t="s">
        <v>612</v>
      </c>
      <c r="D458" s="141" t="s">
        <v>721</v>
      </c>
      <c r="E458" s="140" t="s">
        <v>722</v>
      </c>
      <c r="F458" s="140" t="s">
        <v>1857</v>
      </c>
      <c r="G458" s="140" t="s">
        <v>94</v>
      </c>
      <c r="H458" s="140" t="s">
        <v>95</v>
      </c>
      <c r="I458" s="140">
        <v>10</v>
      </c>
      <c r="J458" s="140" t="s">
        <v>589</v>
      </c>
      <c r="K458" s="140" t="s">
        <v>1178</v>
      </c>
      <c r="L458" s="142" t="s">
        <v>1178</v>
      </c>
      <c r="M458" s="140">
        <v>180.95999999999998</v>
      </c>
      <c r="N458" s="140">
        <v>229</v>
      </c>
      <c r="Q458" s="140">
        <v>156</v>
      </c>
      <c r="S458" s="140">
        <v>24.95999999999998</v>
      </c>
    </row>
    <row r="459" spans="1:19" x14ac:dyDescent="0.25">
      <c r="A459" s="139">
        <v>230</v>
      </c>
      <c r="B459" s="140" t="s">
        <v>589</v>
      </c>
      <c r="C459" s="140" t="s">
        <v>589</v>
      </c>
      <c r="D459" s="141" t="s">
        <v>658</v>
      </c>
      <c r="E459" s="140" t="s">
        <v>659</v>
      </c>
      <c r="F459" s="140" t="s">
        <v>1857</v>
      </c>
      <c r="G459" s="140" t="s">
        <v>94</v>
      </c>
      <c r="H459" s="140" t="s">
        <v>95</v>
      </c>
      <c r="I459" s="140">
        <v>17</v>
      </c>
      <c r="J459" s="140" t="s">
        <v>589</v>
      </c>
      <c r="K459" s="140" t="s">
        <v>1178</v>
      </c>
      <c r="L459" s="142" t="s">
        <v>1178</v>
      </c>
      <c r="M459" s="140">
        <v>307.63200000000001</v>
      </c>
      <c r="N459" s="140">
        <v>230</v>
      </c>
      <c r="Q459" s="140">
        <v>265.20000000000005</v>
      </c>
      <c r="S459" s="140">
        <v>42.43199999999996</v>
      </c>
    </row>
    <row r="460" spans="1:19" x14ac:dyDescent="0.25">
      <c r="A460" s="139">
        <v>231</v>
      </c>
      <c r="B460" s="140" t="s">
        <v>589</v>
      </c>
      <c r="C460" s="140" t="s">
        <v>641</v>
      </c>
      <c r="D460" s="141" t="s">
        <v>720</v>
      </c>
      <c r="E460" s="140" t="s">
        <v>1198</v>
      </c>
      <c r="F460" s="140" t="s">
        <v>1857</v>
      </c>
      <c r="G460" s="140" t="s">
        <v>94</v>
      </c>
      <c r="H460" s="140" t="s">
        <v>95</v>
      </c>
      <c r="I460" s="140">
        <v>15</v>
      </c>
      <c r="J460" s="140" t="s">
        <v>589</v>
      </c>
      <c r="K460" s="140" t="s">
        <v>1178</v>
      </c>
      <c r="L460" s="142" t="s">
        <v>1178</v>
      </c>
      <c r="M460" s="140">
        <v>271.44</v>
      </c>
      <c r="N460" s="140">
        <v>231</v>
      </c>
      <c r="Q460" s="140">
        <v>234</v>
      </c>
      <c r="S460" s="140">
        <v>37.44</v>
      </c>
    </row>
    <row r="461" spans="1:19" x14ac:dyDescent="0.25">
      <c r="A461" s="139">
        <v>232</v>
      </c>
      <c r="B461" s="140" t="s">
        <v>589</v>
      </c>
      <c r="C461" s="140" t="s">
        <v>710</v>
      </c>
      <c r="D461" s="141" t="s">
        <v>739</v>
      </c>
      <c r="E461" s="140" t="s">
        <v>710</v>
      </c>
      <c r="F461" s="140" t="s">
        <v>1857</v>
      </c>
      <c r="G461" s="140" t="s">
        <v>94</v>
      </c>
      <c r="H461" s="140" t="s">
        <v>95</v>
      </c>
      <c r="I461" s="140">
        <v>8</v>
      </c>
      <c r="J461" s="140" t="s">
        <v>589</v>
      </c>
      <c r="K461" s="140" t="s">
        <v>1178</v>
      </c>
      <c r="L461" s="142" t="s">
        <v>1178</v>
      </c>
      <c r="M461" s="140">
        <v>144.768</v>
      </c>
      <c r="N461" s="140">
        <v>232</v>
      </c>
      <c r="Q461" s="140">
        <v>124.80000000000001</v>
      </c>
      <c r="S461" s="140">
        <v>19.967999999999989</v>
      </c>
    </row>
    <row r="462" spans="1:19" x14ac:dyDescent="0.25">
      <c r="A462" s="139">
        <v>233</v>
      </c>
      <c r="B462" s="140" t="s">
        <v>589</v>
      </c>
      <c r="C462" s="140" t="s">
        <v>2094</v>
      </c>
      <c r="D462" s="141" t="s">
        <v>1502</v>
      </c>
      <c r="E462" s="140" t="s">
        <v>1503</v>
      </c>
      <c r="F462" s="140" t="s">
        <v>1857</v>
      </c>
      <c r="G462" s="140" t="s">
        <v>94</v>
      </c>
      <c r="H462" s="140" t="s">
        <v>95</v>
      </c>
      <c r="I462" s="140">
        <v>12</v>
      </c>
      <c r="J462" s="140" t="s">
        <v>589</v>
      </c>
      <c r="K462" s="140" t="s">
        <v>1178</v>
      </c>
      <c r="L462" s="142" t="s">
        <v>1178</v>
      </c>
      <c r="M462" s="140">
        <v>217.15200000000002</v>
      </c>
      <c r="N462" s="140">
        <v>233</v>
      </c>
      <c r="Q462" s="140">
        <v>187.20000000000002</v>
      </c>
      <c r="S462" s="140">
        <v>29.951999999999998</v>
      </c>
    </row>
    <row r="463" spans="1:19" x14ac:dyDescent="0.25">
      <c r="A463" s="139">
        <v>234</v>
      </c>
      <c r="B463" s="140" t="s">
        <v>589</v>
      </c>
      <c r="C463" s="140" t="s">
        <v>589</v>
      </c>
      <c r="D463" s="141" t="s">
        <v>660</v>
      </c>
      <c r="E463" s="140" t="s">
        <v>661</v>
      </c>
      <c r="F463" s="140" t="s">
        <v>1857</v>
      </c>
      <c r="G463" s="140" t="s">
        <v>94</v>
      </c>
      <c r="H463" s="140" t="s">
        <v>95</v>
      </c>
      <c r="I463" s="140">
        <v>17</v>
      </c>
      <c r="J463" s="140" t="s">
        <v>589</v>
      </c>
      <c r="K463" s="140" t="s">
        <v>1178</v>
      </c>
      <c r="L463" s="142" t="s">
        <v>1178</v>
      </c>
      <c r="M463" s="140">
        <v>307.63200000000001</v>
      </c>
      <c r="N463" s="140">
        <v>234</v>
      </c>
      <c r="Q463" s="140">
        <v>265.20000000000005</v>
      </c>
      <c r="S463" s="140">
        <v>42.43199999999996</v>
      </c>
    </row>
    <row r="464" spans="1:19" x14ac:dyDescent="0.25">
      <c r="A464" s="139">
        <v>235</v>
      </c>
      <c r="B464" s="140" t="s">
        <v>589</v>
      </c>
      <c r="C464" s="140" t="s">
        <v>661</v>
      </c>
      <c r="D464" s="141" t="s">
        <v>668</v>
      </c>
      <c r="E464" s="140" t="s">
        <v>661</v>
      </c>
      <c r="F464" s="140" t="s">
        <v>1857</v>
      </c>
      <c r="G464" s="140" t="s">
        <v>94</v>
      </c>
      <c r="H464" s="140" t="s">
        <v>95</v>
      </c>
      <c r="I464" s="140">
        <v>11</v>
      </c>
      <c r="J464" s="140" t="s">
        <v>589</v>
      </c>
      <c r="K464" s="140" t="s">
        <v>1178</v>
      </c>
      <c r="L464" s="142" t="s">
        <v>1178</v>
      </c>
      <c r="M464" s="140">
        <v>199.05600000000001</v>
      </c>
      <c r="N464" s="140">
        <v>235</v>
      </c>
      <c r="Q464" s="140">
        <v>171.60000000000002</v>
      </c>
      <c r="S464" s="140">
        <v>27.455999999999989</v>
      </c>
    </row>
    <row r="465" spans="1:19" x14ac:dyDescent="0.25">
      <c r="A465" s="139">
        <v>236</v>
      </c>
      <c r="B465" s="140" t="s">
        <v>589</v>
      </c>
      <c r="C465" s="140" t="s">
        <v>612</v>
      </c>
      <c r="D465" s="141" t="s">
        <v>709</v>
      </c>
      <c r="E465" s="140" t="s">
        <v>1523</v>
      </c>
      <c r="F465" s="140" t="s">
        <v>1857</v>
      </c>
      <c r="G465" s="140" t="s">
        <v>94</v>
      </c>
      <c r="H465" s="140" t="s">
        <v>95</v>
      </c>
      <c r="I465" s="140">
        <v>10</v>
      </c>
      <c r="J465" s="140" t="s">
        <v>589</v>
      </c>
      <c r="K465" s="140" t="s">
        <v>1178</v>
      </c>
      <c r="L465" s="142" t="s">
        <v>1178</v>
      </c>
      <c r="M465" s="140">
        <v>180.95999999999998</v>
      </c>
      <c r="N465" s="140">
        <v>236</v>
      </c>
      <c r="Q465" s="140">
        <v>156</v>
      </c>
      <c r="S465" s="140">
        <v>24.95999999999998</v>
      </c>
    </row>
    <row r="466" spans="1:19" x14ac:dyDescent="0.25">
      <c r="A466" s="139">
        <v>237</v>
      </c>
      <c r="B466" s="140" t="s">
        <v>589</v>
      </c>
      <c r="C466" s="140" t="s">
        <v>635</v>
      </c>
      <c r="D466" s="141" t="s">
        <v>2095</v>
      </c>
      <c r="E466" s="140" t="s">
        <v>2096</v>
      </c>
      <c r="F466" s="140" t="s">
        <v>1857</v>
      </c>
      <c r="G466" s="140" t="s">
        <v>94</v>
      </c>
      <c r="H466" s="140" t="s">
        <v>95</v>
      </c>
      <c r="I466" s="140">
        <v>12</v>
      </c>
      <c r="J466" s="140" t="s">
        <v>589</v>
      </c>
      <c r="K466" s="140" t="s">
        <v>1178</v>
      </c>
      <c r="L466" s="142" t="s">
        <v>1178</v>
      </c>
      <c r="M466" s="140">
        <v>217.15200000000002</v>
      </c>
      <c r="N466" s="140">
        <v>237</v>
      </c>
      <c r="Q466" s="140">
        <v>187.20000000000002</v>
      </c>
      <c r="S466" s="140">
        <v>29.951999999999998</v>
      </c>
    </row>
    <row r="467" spans="1:19" x14ac:dyDescent="0.25">
      <c r="A467" s="139">
        <v>238</v>
      </c>
      <c r="B467" s="140" t="s">
        <v>589</v>
      </c>
      <c r="C467" s="140" t="s">
        <v>772</v>
      </c>
      <c r="D467" s="141" t="s">
        <v>1509</v>
      </c>
      <c r="E467" s="140" t="s">
        <v>1510</v>
      </c>
      <c r="F467" s="140" t="s">
        <v>1857</v>
      </c>
      <c r="G467" s="140" t="s">
        <v>94</v>
      </c>
      <c r="H467" s="140" t="s">
        <v>95</v>
      </c>
      <c r="I467" s="140">
        <v>10</v>
      </c>
      <c r="J467" s="140" t="s">
        <v>589</v>
      </c>
      <c r="K467" s="140" t="s">
        <v>1178</v>
      </c>
      <c r="L467" s="142" t="s">
        <v>1178</v>
      </c>
      <c r="M467" s="140">
        <v>180.95999999999998</v>
      </c>
      <c r="N467" s="140">
        <v>238</v>
      </c>
      <c r="Q467" s="140">
        <v>156</v>
      </c>
      <c r="S467" s="140">
        <v>24.95999999999998</v>
      </c>
    </row>
    <row r="468" spans="1:19" x14ac:dyDescent="0.25">
      <c r="A468" s="139">
        <v>239</v>
      </c>
      <c r="B468" s="140" t="s">
        <v>589</v>
      </c>
      <c r="C468" s="140" t="s">
        <v>589</v>
      </c>
      <c r="D468" s="141" t="s">
        <v>611</v>
      </c>
      <c r="E468" s="140" t="s">
        <v>612</v>
      </c>
      <c r="F468" s="140" t="s">
        <v>1857</v>
      </c>
      <c r="G468" s="140" t="s">
        <v>94</v>
      </c>
      <c r="H468" s="140" t="s">
        <v>95</v>
      </c>
      <c r="I468" s="140">
        <v>21</v>
      </c>
      <c r="J468" s="140" t="s">
        <v>589</v>
      </c>
      <c r="K468" s="140" t="s">
        <v>1178</v>
      </c>
      <c r="L468" s="142" t="s">
        <v>1178</v>
      </c>
      <c r="M468" s="140">
        <v>380.01600000000002</v>
      </c>
      <c r="N468" s="140">
        <v>239</v>
      </c>
      <c r="Q468" s="140">
        <v>327.60000000000002</v>
      </c>
      <c r="S468" s="140">
        <v>52.415999999999997</v>
      </c>
    </row>
    <row r="469" spans="1:19" x14ac:dyDescent="0.25">
      <c r="A469" s="139">
        <v>240</v>
      </c>
      <c r="B469" s="140" t="s">
        <v>589</v>
      </c>
      <c r="C469" s="140" t="s">
        <v>589</v>
      </c>
      <c r="D469" s="141" t="s">
        <v>622</v>
      </c>
      <c r="E469" s="140" t="s">
        <v>1531</v>
      </c>
      <c r="F469" s="140" t="s">
        <v>1857</v>
      </c>
      <c r="G469" s="140" t="s">
        <v>94</v>
      </c>
      <c r="H469" s="140" t="s">
        <v>95</v>
      </c>
      <c r="I469" s="140">
        <v>16</v>
      </c>
      <c r="J469" s="140" t="s">
        <v>589</v>
      </c>
      <c r="K469" s="140" t="s">
        <v>1178</v>
      </c>
      <c r="L469" s="142" t="s">
        <v>1178</v>
      </c>
      <c r="M469" s="140">
        <v>289.536</v>
      </c>
      <c r="N469" s="140">
        <v>240</v>
      </c>
      <c r="Q469" s="140">
        <v>249.60000000000002</v>
      </c>
      <c r="S469" s="140">
        <v>39.935999999999979</v>
      </c>
    </row>
    <row r="470" spans="1:19" x14ac:dyDescent="0.25">
      <c r="A470" s="139">
        <v>241</v>
      </c>
      <c r="B470" s="140" t="s">
        <v>589</v>
      </c>
      <c r="C470" s="140" t="s">
        <v>612</v>
      </c>
      <c r="D470" s="141" t="s">
        <v>654</v>
      </c>
      <c r="E470" s="140" t="s">
        <v>1542</v>
      </c>
      <c r="F470" s="140" t="s">
        <v>1857</v>
      </c>
      <c r="G470" s="140" t="s">
        <v>94</v>
      </c>
      <c r="H470" s="140" t="s">
        <v>95</v>
      </c>
      <c r="I470" s="140">
        <v>18</v>
      </c>
      <c r="J470" s="140" t="s">
        <v>589</v>
      </c>
      <c r="K470" s="140" t="s">
        <v>1178</v>
      </c>
      <c r="L470" s="142" t="s">
        <v>1178</v>
      </c>
      <c r="M470" s="140">
        <v>325.72800000000001</v>
      </c>
      <c r="N470" s="140">
        <v>241</v>
      </c>
      <c r="Q470" s="140">
        <v>280.8</v>
      </c>
      <c r="S470" s="140">
        <v>44.927999999999997</v>
      </c>
    </row>
    <row r="471" spans="1:19" x14ac:dyDescent="0.25">
      <c r="A471" s="139">
        <v>242</v>
      </c>
      <c r="B471" s="140" t="s">
        <v>589</v>
      </c>
      <c r="C471" s="140" t="s">
        <v>1198</v>
      </c>
      <c r="D471" s="141" t="s">
        <v>1496</v>
      </c>
      <c r="E471" s="140" t="s">
        <v>1497</v>
      </c>
      <c r="F471" s="140" t="s">
        <v>1857</v>
      </c>
      <c r="G471" s="140" t="s">
        <v>94</v>
      </c>
      <c r="H471" s="140" t="s">
        <v>95</v>
      </c>
      <c r="I471" s="140">
        <v>10</v>
      </c>
      <c r="J471" s="140" t="s">
        <v>589</v>
      </c>
      <c r="K471" s="140" t="s">
        <v>1178</v>
      </c>
      <c r="L471" s="142" t="s">
        <v>1178</v>
      </c>
      <c r="M471" s="140">
        <v>180.95999999999998</v>
      </c>
      <c r="N471" s="140">
        <v>242</v>
      </c>
      <c r="Q471" s="140">
        <v>156</v>
      </c>
      <c r="S471" s="140">
        <v>24.95999999999998</v>
      </c>
    </row>
    <row r="472" spans="1:19" x14ac:dyDescent="0.25">
      <c r="A472" s="139">
        <v>243</v>
      </c>
      <c r="B472" s="140" t="s">
        <v>589</v>
      </c>
      <c r="C472" s="140" t="s">
        <v>497</v>
      </c>
      <c r="D472" s="141" t="s">
        <v>662</v>
      </c>
      <c r="E472" s="140" t="s">
        <v>497</v>
      </c>
      <c r="F472" s="140" t="s">
        <v>1857</v>
      </c>
      <c r="G472" s="140" t="s">
        <v>94</v>
      </c>
      <c r="H472" s="140" t="s">
        <v>95</v>
      </c>
      <c r="I472" s="140">
        <v>9</v>
      </c>
      <c r="J472" s="140" t="s">
        <v>589</v>
      </c>
      <c r="K472" s="140" t="s">
        <v>1178</v>
      </c>
      <c r="L472" s="142" t="s">
        <v>1178</v>
      </c>
      <c r="M472" s="140">
        <v>162.864</v>
      </c>
      <c r="N472" s="140">
        <v>243</v>
      </c>
      <c r="Q472" s="140">
        <v>140.4</v>
      </c>
      <c r="S472" s="140">
        <v>22.463999999999999</v>
      </c>
    </row>
    <row r="473" spans="1:19" x14ac:dyDescent="0.25">
      <c r="A473" s="139">
        <v>244</v>
      </c>
      <c r="B473" s="140" t="s">
        <v>589</v>
      </c>
      <c r="C473" s="140" t="s">
        <v>722</v>
      </c>
      <c r="D473" s="141" t="s">
        <v>1490</v>
      </c>
      <c r="E473" s="140" t="s">
        <v>1491</v>
      </c>
      <c r="F473" s="140" t="s">
        <v>1857</v>
      </c>
      <c r="G473" s="140" t="s">
        <v>94</v>
      </c>
      <c r="H473" s="140" t="s">
        <v>95</v>
      </c>
      <c r="I473" s="140">
        <v>13</v>
      </c>
      <c r="J473" s="140" t="s">
        <v>589</v>
      </c>
      <c r="K473" s="140" t="s">
        <v>1178</v>
      </c>
      <c r="L473" s="142" t="s">
        <v>1178</v>
      </c>
      <c r="M473" s="140">
        <v>235.24799999999999</v>
      </c>
      <c r="N473" s="140">
        <v>244</v>
      </c>
      <c r="Q473" s="140">
        <v>202.8</v>
      </c>
      <c r="S473" s="140">
        <v>32.447999999999979</v>
      </c>
    </row>
    <row r="474" spans="1:19" x14ac:dyDescent="0.25">
      <c r="A474" s="139">
        <v>245</v>
      </c>
      <c r="B474" s="140" t="s">
        <v>589</v>
      </c>
      <c r="C474" s="140" t="s">
        <v>639</v>
      </c>
      <c r="D474" s="141" t="s">
        <v>718</v>
      </c>
      <c r="E474" s="140" t="s">
        <v>1515</v>
      </c>
      <c r="F474" s="140" t="s">
        <v>1857</v>
      </c>
      <c r="G474" s="140" t="s">
        <v>94</v>
      </c>
      <c r="H474" s="140" t="s">
        <v>95</v>
      </c>
      <c r="I474" s="140">
        <v>16</v>
      </c>
      <c r="J474" s="140" t="s">
        <v>589</v>
      </c>
      <c r="K474" s="140" t="s">
        <v>1178</v>
      </c>
      <c r="L474" s="142" t="s">
        <v>1178</v>
      </c>
      <c r="M474" s="140">
        <v>289.536</v>
      </c>
      <c r="N474" s="140">
        <v>245</v>
      </c>
      <c r="Q474" s="140">
        <v>249.60000000000002</v>
      </c>
      <c r="S474" s="140">
        <v>39.935999999999979</v>
      </c>
    </row>
    <row r="475" spans="1:19" x14ac:dyDescent="0.25">
      <c r="A475" s="139">
        <v>246</v>
      </c>
      <c r="B475" s="140" t="s">
        <v>589</v>
      </c>
      <c r="C475" s="140" t="s">
        <v>672</v>
      </c>
      <c r="D475" s="141" t="s">
        <v>673</v>
      </c>
      <c r="E475" s="140" t="s">
        <v>1549</v>
      </c>
      <c r="F475" s="140" t="s">
        <v>1857</v>
      </c>
      <c r="G475" s="140" t="s">
        <v>94</v>
      </c>
      <c r="H475" s="140" t="s">
        <v>95</v>
      </c>
      <c r="I475" s="140">
        <v>18</v>
      </c>
      <c r="J475" s="140" t="s">
        <v>589</v>
      </c>
      <c r="K475" s="140" t="s">
        <v>1178</v>
      </c>
      <c r="L475" s="142" t="s">
        <v>1178</v>
      </c>
      <c r="M475" s="140">
        <v>325.72800000000001</v>
      </c>
      <c r="N475" s="140">
        <v>246</v>
      </c>
      <c r="Q475" s="140">
        <v>280.8</v>
      </c>
      <c r="S475" s="140">
        <v>44.927999999999997</v>
      </c>
    </row>
    <row r="476" spans="1:19" x14ac:dyDescent="0.25">
      <c r="A476" s="139">
        <v>247</v>
      </c>
      <c r="B476" s="140" t="s">
        <v>589</v>
      </c>
      <c r="C476" s="140" t="s">
        <v>589</v>
      </c>
      <c r="D476" s="141" t="s">
        <v>665</v>
      </c>
      <c r="E476" s="140" t="s">
        <v>1546</v>
      </c>
      <c r="F476" s="140" t="s">
        <v>1857</v>
      </c>
      <c r="G476" s="140" t="s">
        <v>94</v>
      </c>
      <c r="H476" s="140" t="s">
        <v>95</v>
      </c>
      <c r="I476" s="140">
        <v>15</v>
      </c>
      <c r="J476" s="140" t="s">
        <v>589</v>
      </c>
      <c r="K476" s="140" t="s">
        <v>1178</v>
      </c>
      <c r="L476" s="142" t="s">
        <v>1178</v>
      </c>
      <c r="M476" s="140">
        <v>271.44</v>
      </c>
      <c r="N476" s="140">
        <v>247</v>
      </c>
      <c r="Q476" s="140">
        <v>234</v>
      </c>
      <c r="S476" s="140">
        <v>37.44</v>
      </c>
    </row>
    <row r="477" spans="1:19" x14ac:dyDescent="0.25">
      <c r="A477" s="139">
        <v>248</v>
      </c>
      <c r="B477" s="140" t="s">
        <v>589</v>
      </c>
      <c r="C477" s="140" t="s">
        <v>672</v>
      </c>
      <c r="D477" s="141" t="s">
        <v>666</v>
      </c>
      <c r="E477" s="140" t="s">
        <v>667</v>
      </c>
      <c r="F477" s="140" t="s">
        <v>1857</v>
      </c>
      <c r="G477" s="140" t="s">
        <v>94</v>
      </c>
      <c r="H477" s="140" t="s">
        <v>95</v>
      </c>
      <c r="I477" s="140">
        <v>11</v>
      </c>
      <c r="J477" s="140" t="s">
        <v>589</v>
      </c>
      <c r="K477" s="140" t="s">
        <v>1178</v>
      </c>
      <c r="L477" s="142" t="s">
        <v>1178</v>
      </c>
      <c r="M477" s="140">
        <v>199.05600000000001</v>
      </c>
      <c r="N477" s="140">
        <v>248</v>
      </c>
      <c r="Q477" s="140">
        <v>171.60000000000002</v>
      </c>
      <c r="S477" s="140">
        <v>27.455999999999989</v>
      </c>
    </row>
    <row r="478" spans="1:19" x14ac:dyDescent="0.25">
      <c r="A478" s="139">
        <v>249</v>
      </c>
      <c r="B478" s="140" t="s">
        <v>589</v>
      </c>
      <c r="C478" s="140" t="s">
        <v>672</v>
      </c>
      <c r="D478" s="141" t="s">
        <v>683</v>
      </c>
      <c r="E478" s="140" t="s">
        <v>667</v>
      </c>
      <c r="F478" s="140" t="s">
        <v>1857</v>
      </c>
      <c r="G478" s="140" t="s">
        <v>94</v>
      </c>
      <c r="H478" s="140" t="s">
        <v>95</v>
      </c>
      <c r="I478" s="140">
        <v>11</v>
      </c>
      <c r="J478" s="140" t="s">
        <v>589</v>
      </c>
      <c r="K478" s="140" t="s">
        <v>1178</v>
      </c>
      <c r="L478" s="142" t="s">
        <v>1178</v>
      </c>
      <c r="M478" s="140">
        <v>199.05600000000001</v>
      </c>
      <c r="N478" s="140">
        <v>249</v>
      </c>
      <c r="Q478" s="140">
        <v>171.60000000000002</v>
      </c>
      <c r="S478" s="140">
        <v>27.455999999999989</v>
      </c>
    </row>
    <row r="479" spans="1:19" x14ac:dyDescent="0.25">
      <c r="A479" s="139">
        <v>250</v>
      </c>
      <c r="B479" s="140" t="s">
        <v>589</v>
      </c>
      <c r="C479" s="140" t="s">
        <v>609</v>
      </c>
      <c r="D479" s="141" t="s">
        <v>700</v>
      </c>
      <c r="E479" s="140" t="s">
        <v>1561</v>
      </c>
      <c r="F479" s="140" t="s">
        <v>1857</v>
      </c>
      <c r="G479" s="140" t="s">
        <v>94</v>
      </c>
      <c r="H479" s="140" t="s">
        <v>95</v>
      </c>
      <c r="I479" s="140">
        <v>14</v>
      </c>
      <c r="J479" s="140" t="s">
        <v>589</v>
      </c>
      <c r="K479" s="140" t="s">
        <v>1178</v>
      </c>
      <c r="L479" s="142" t="s">
        <v>1178</v>
      </c>
      <c r="M479" s="140">
        <v>253.34399999999997</v>
      </c>
      <c r="N479" s="140">
        <v>250</v>
      </c>
      <c r="Q479" s="140">
        <v>218.39999999999998</v>
      </c>
      <c r="S479" s="140">
        <v>34.943999999999988</v>
      </c>
    </row>
    <row r="480" spans="1:19" x14ac:dyDescent="0.25">
      <c r="A480" s="139">
        <v>251</v>
      </c>
      <c r="B480" s="140" t="s">
        <v>589</v>
      </c>
      <c r="C480" s="140" t="s">
        <v>639</v>
      </c>
      <c r="D480" s="141" t="s">
        <v>725</v>
      </c>
      <c r="E480" s="140" t="s">
        <v>1489</v>
      </c>
      <c r="F480" s="140" t="s">
        <v>1857</v>
      </c>
      <c r="G480" s="140" t="s">
        <v>94</v>
      </c>
      <c r="H480" s="140" t="s">
        <v>95</v>
      </c>
      <c r="I480" s="140">
        <v>15</v>
      </c>
      <c r="J480" s="140" t="s">
        <v>589</v>
      </c>
      <c r="K480" s="140" t="s">
        <v>1178</v>
      </c>
      <c r="L480" s="142" t="s">
        <v>1178</v>
      </c>
      <c r="M480" s="140">
        <v>271.44</v>
      </c>
      <c r="N480" s="140">
        <v>251</v>
      </c>
      <c r="Q480" s="140">
        <v>234</v>
      </c>
      <c r="S480" s="140">
        <v>37.44</v>
      </c>
    </row>
    <row r="481" spans="1:19" x14ac:dyDescent="0.25">
      <c r="A481" s="139">
        <v>252</v>
      </c>
      <c r="B481" s="140" t="s">
        <v>589</v>
      </c>
      <c r="C481" s="140" t="s">
        <v>242</v>
      </c>
      <c r="D481" s="141" t="s">
        <v>2097</v>
      </c>
      <c r="E481" s="140" t="s">
        <v>2098</v>
      </c>
      <c r="F481" s="140" t="s">
        <v>1857</v>
      </c>
      <c r="G481" s="140" t="s">
        <v>94</v>
      </c>
      <c r="H481" s="140" t="s">
        <v>95</v>
      </c>
      <c r="I481" s="140">
        <v>12</v>
      </c>
      <c r="J481" s="140" t="s">
        <v>589</v>
      </c>
      <c r="K481" s="140" t="s">
        <v>1178</v>
      </c>
      <c r="L481" s="142" t="s">
        <v>1177</v>
      </c>
      <c r="M481" s="140">
        <v>217.15200000000002</v>
      </c>
      <c r="N481" s="140">
        <v>252</v>
      </c>
      <c r="Q481" s="140">
        <v>187.20000000000002</v>
      </c>
      <c r="S481" s="140">
        <v>29.951999999999998</v>
      </c>
    </row>
    <row r="482" spans="1:19" x14ac:dyDescent="0.25">
      <c r="A482" s="139">
        <v>253</v>
      </c>
      <c r="B482" s="140" t="s">
        <v>589</v>
      </c>
      <c r="C482" s="140" t="s">
        <v>656</v>
      </c>
      <c r="D482" s="141" t="s">
        <v>657</v>
      </c>
      <c r="E482" s="140" t="s">
        <v>1544</v>
      </c>
      <c r="F482" s="140" t="s">
        <v>1857</v>
      </c>
      <c r="G482" s="140" t="s">
        <v>94</v>
      </c>
      <c r="H482" s="140" t="s">
        <v>95</v>
      </c>
      <c r="I482" s="140">
        <v>18</v>
      </c>
      <c r="J482" s="140" t="s">
        <v>589</v>
      </c>
      <c r="K482" s="140" t="s">
        <v>1178</v>
      </c>
      <c r="L482" s="142" t="s">
        <v>1177</v>
      </c>
      <c r="M482" s="140">
        <v>325.72800000000001</v>
      </c>
      <c r="N482" s="140">
        <v>253</v>
      </c>
      <c r="Q482" s="140">
        <v>280.8</v>
      </c>
      <c r="S482" s="140">
        <v>44.927999999999997</v>
      </c>
    </row>
    <row r="483" spans="1:19" x14ac:dyDescent="0.25">
      <c r="A483" s="139">
        <v>254</v>
      </c>
      <c r="B483" s="140" t="s">
        <v>589</v>
      </c>
      <c r="C483" s="140" t="s">
        <v>1547</v>
      </c>
      <c r="D483" s="141" t="s">
        <v>669</v>
      </c>
      <c r="E483" s="140" t="s">
        <v>1547</v>
      </c>
      <c r="F483" s="140" t="s">
        <v>1857</v>
      </c>
      <c r="G483" s="140" t="s">
        <v>94</v>
      </c>
      <c r="H483" s="140" t="s">
        <v>95</v>
      </c>
      <c r="I483" s="140">
        <v>10</v>
      </c>
      <c r="J483" s="140" t="s">
        <v>589</v>
      </c>
      <c r="K483" s="140" t="s">
        <v>1178</v>
      </c>
      <c r="L483" s="142" t="s">
        <v>1178</v>
      </c>
      <c r="M483" s="140">
        <v>180.95999999999998</v>
      </c>
      <c r="N483" s="140">
        <v>254</v>
      </c>
      <c r="Q483" s="140">
        <v>156</v>
      </c>
      <c r="S483" s="140">
        <v>24.95999999999998</v>
      </c>
    </row>
    <row r="484" spans="1:19" x14ac:dyDescent="0.25">
      <c r="A484" s="139">
        <v>255</v>
      </c>
      <c r="B484" s="140" t="s">
        <v>589</v>
      </c>
      <c r="C484" s="140" t="s">
        <v>589</v>
      </c>
      <c r="D484" s="141" t="s">
        <v>627</v>
      </c>
      <c r="E484" s="140" t="s">
        <v>1533</v>
      </c>
      <c r="F484" s="140" t="s">
        <v>1857</v>
      </c>
      <c r="G484" s="140" t="s">
        <v>94</v>
      </c>
      <c r="H484" s="140" t="s">
        <v>95</v>
      </c>
      <c r="I484" s="140">
        <v>14</v>
      </c>
      <c r="J484" s="140" t="s">
        <v>589</v>
      </c>
      <c r="K484" s="140" t="s">
        <v>1178</v>
      </c>
      <c r="L484" s="142" t="s">
        <v>1178</v>
      </c>
      <c r="M484" s="140">
        <v>253.34399999999997</v>
      </c>
      <c r="N484" s="140">
        <v>255</v>
      </c>
      <c r="Q484" s="140">
        <v>218.39999999999998</v>
      </c>
      <c r="S484" s="140">
        <v>34.943999999999988</v>
      </c>
    </row>
    <row r="485" spans="1:19" x14ac:dyDescent="0.25">
      <c r="A485" s="139">
        <v>256</v>
      </c>
      <c r="B485" s="140" t="s">
        <v>589</v>
      </c>
      <c r="C485" s="140" t="s">
        <v>715</v>
      </c>
      <c r="D485" s="141" t="s">
        <v>729</v>
      </c>
      <c r="E485" s="140" t="s">
        <v>715</v>
      </c>
      <c r="F485" s="140" t="s">
        <v>1857</v>
      </c>
      <c r="G485" s="140" t="s">
        <v>94</v>
      </c>
      <c r="H485" s="140" t="s">
        <v>95</v>
      </c>
      <c r="I485" s="140">
        <v>8</v>
      </c>
      <c r="J485" s="140" t="s">
        <v>589</v>
      </c>
      <c r="K485" s="140" t="s">
        <v>1178</v>
      </c>
      <c r="L485" s="142" t="s">
        <v>1177</v>
      </c>
      <c r="M485" s="140">
        <v>144.768</v>
      </c>
      <c r="N485" s="140">
        <v>256</v>
      </c>
      <c r="Q485" s="140">
        <v>124.80000000000001</v>
      </c>
      <c r="S485" s="140">
        <v>19.967999999999989</v>
      </c>
    </row>
    <row r="486" spans="1:19" x14ac:dyDescent="0.25">
      <c r="A486" s="139">
        <v>257</v>
      </c>
      <c r="B486" s="140" t="s">
        <v>589</v>
      </c>
      <c r="C486" s="140" t="s">
        <v>589</v>
      </c>
      <c r="D486" s="141" t="s">
        <v>681</v>
      </c>
      <c r="E486" s="140" t="s">
        <v>682</v>
      </c>
      <c r="F486" s="140" t="s">
        <v>1857</v>
      </c>
      <c r="G486" s="140" t="s">
        <v>94</v>
      </c>
      <c r="H486" s="140" t="s">
        <v>95</v>
      </c>
      <c r="I486" s="140">
        <v>7</v>
      </c>
      <c r="J486" s="140" t="s">
        <v>589</v>
      </c>
      <c r="K486" s="140" t="s">
        <v>1178</v>
      </c>
      <c r="L486" s="142" t="s">
        <v>1178</v>
      </c>
      <c r="M486" s="140">
        <v>126.67199999999998</v>
      </c>
      <c r="N486" s="140">
        <v>257</v>
      </c>
      <c r="Q486" s="140">
        <v>109.19999999999999</v>
      </c>
      <c r="S486" s="140">
        <v>17.471999999999994</v>
      </c>
    </row>
    <row r="487" spans="1:19" x14ac:dyDescent="0.25">
      <c r="A487" s="139">
        <v>258</v>
      </c>
      <c r="B487" s="140" t="s">
        <v>589</v>
      </c>
      <c r="C487" s="140" t="s">
        <v>589</v>
      </c>
      <c r="D487" s="141" t="s">
        <v>698</v>
      </c>
      <c r="E487" s="140" t="s">
        <v>1559</v>
      </c>
      <c r="F487" s="140" t="s">
        <v>1857</v>
      </c>
      <c r="G487" s="140" t="s">
        <v>94</v>
      </c>
      <c r="H487" s="140" t="s">
        <v>95</v>
      </c>
      <c r="I487" s="140">
        <v>11</v>
      </c>
      <c r="J487" s="140" t="s">
        <v>589</v>
      </c>
      <c r="K487" s="140" t="s">
        <v>1178</v>
      </c>
      <c r="L487" s="142" t="s">
        <v>1178</v>
      </c>
      <c r="M487" s="140">
        <v>199.05600000000001</v>
      </c>
      <c r="N487" s="140">
        <v>258</v>
      </c>
      <c r="Q487" s="140">
        <v>171.60000000000002</v>
      </c>
      <c r="S487" s="140">
        <v>27.455999999999989</v>
      </c>
    </row>
    <row r="488" spans="1:19" x14ac:dyDescent="0.25">
      <c r="A488" s="139">
        <v>259</v>
      </c>
      <c r="B488" s="140" t="s">
        <v>589</v>
      </c>
      <c r="C488" s="140" t="s">
        <v>589</v>
      </c>
      <c r="D488" s="141" t="s">
        <v>620</v>
      </c>
      <c r="E488" s="140" t="s">
        <v>1529</v>
      </c>
      <c r="F488" s="140" t="s">
        <v>1857</v>
      </c>
      <c r="G488" s="140" t="s">
        <v>94</v>
      </c>
      <c r="H488" s="140" t="s">
        <v>95</v>
      </c>
      <c r="I488" s="140">
        <v>16</v>
      </c>
      <c r="J488" s="140" t="s">
        <v>589</v>
      </c>
      <c r="K488" s="140" t="s">
        <v>1178</v>
      </c>
      <c r="L488" s="142" t="s">
        <v>1178</v>
      </c>
      <c r="M488" s="140">
        <v>289.536</v>
      </c>
      <c r="N488" s="140">
        <v>259</v>
      </c>
      <c r="Q488" s="140">
        <v>249.60000000000002</v>
      </c>
      <c r="S488" s="140">
        <v>39.935999999999979</v>
      </c>
    </row>
    <row r="489" spans="1:19" x14ac:dyDescent="0.25">
      <c r="A489" s="139">
        <v>260</v>
      </c>
      <c r="B489" s="140" t="s">
        <v>589</v>
      </c>
      <c r="C489" s="140" t="s">
        <v>589</v>
      </c>
      <c r="D489" s="141" t="s">
        <v>621</v>
      </c>
      <c r="E489" s="140" t="s">
        <v>1530</v>
      </c>
      <c r="F489" s="140" t="s">
        <v>1857</v>
      </c>
      <c r="G489" s="140" t="s">
        <v>94</v>
      </c>
      <c r="H489" s="140" t="s">
        <v>95</v>
      </c>
      <c r="I489" s="140">
        <v>17</v>
      </c>
      <c r="J489" s="140" t="s">
        <v>589</v>
      </c>
      <c r="K489" s="140" t="s">
        <v>1178</v>
      </c>
      <c r="L489" s="142" t="s">
        <v>1178</v>
      </c>
      <c r="M489" s="140">
        <v>307.63200000000001</v>
      </c>
      <c r="N489" s="140">
        <v>260</v>
      </c>
      <c r="Q489" s="140">
        <v>265.20000000000005</v>
      </c>
      <c r="S489" s="140">
        <v>42.43199999999996</v>
      </c>
    </row>
    <row r="490" spans="1:19" x14ac:dyDescent="0.25">
      <c r="A490" s="139">
        <v>261</v>
      </c>
      <c r="B490" s="140" t="s">
        <v>589</v>
      </c>
      <c r="C490" s="140" t="s">
        <v>635</v>
      </c>
      <c r="D490" s="141" t="s">
        <v>1500</v>
      </c>
      <c r="E490" s="140" t="s">
        <v>1501</v>
      </c>
      <c r="F490" s="140" t="s">
        <v>1857</v>
      </c>
      <c r="G490" s="140" t="s">
        <v>94</v>
      </c>
      <c r="H490" s="140" t="s">
        <v>95</v>
      </c>
      <c r="I490" s="140">
        <v>12</v>
      </c>
      <c r="J490" s="140" t="s">
        <v>589</v>
      </c>
      <c r="K490" s="140" t="s">
        <v>1178</v>
      </c>
      <c r="L490" s="142" t="s">
        <v>1178</v>
      </c>
      <c r="M490" s="140">
        <v>217.15200000000002</v>
      </c>
      <c r="N490" s="140">
        <v>261</v>
      </c>
      <c r="Q490" s="140">
        <v>187.20000000000002</v>
      </c>
      <c r="S490" s="140">
        <v>29.951999999999998</v>
      </c>
    </row>
    <row r="491" spans="1:19" x14ac:dyDescent="0.25">
      <c r="A491" s="139">
        <v>262</v>
      </c>
      <c r="B491" s="140" t="s">
        <v>589</v>
      </c>
      <c r="C491" s="140" t="s">
        <v>2099</v>
      </c>
      <c r="D491" s="141" t="s">
        <v>2100</v>
      </c>
      <c r="E491" s="140" t="s">
        <v>2101</v>
      </c>
      <c r="F491" s="140" t="s">
        <v>1857</v>
      </c>
      <c r="G491" s="140" t="s">
        <v>94</v>
      </c>
      <c r="H491" s="140" t="s">
        <v>95</v>
      </c>
      <c r="I491" s="140">
        <v>10</v>
      </c>
      <c r="J491" s="140" t="s">
        <v>589</v>
      </c>
      <c r="K491" s="140" t="s">
        <v>1849</v>
      </c>
      <c r="L491" s="142" t="s">
        <v>1177</v>
      </c>
      <c r="M491" s="140">
        <v>482.99999999999994</v>
      </c>
      <c r="N491" s="140">
        <v>262</v>
      </c>
      <c r="Q491" s="140">
        <v>420</v>
      </c>
      <c r="S491" s="140">
        <v>62.999999999999943</v>
      </c>
    </row>
    <row r="492" spans="1:19" x14ac:dyDescent="0.25">
      <c r="A492" s="139">
        <v>263</v>
      </c>
      <c r="B492" s="140" t="s">
        <v>589</v>
      </c>
      <c r="C492" s="140" t="s">
        <v>589</v>
      </c>
      <c r="D492" s="141" t="s">
        <v>679</v>
      </c>
      <c r="E492" s="140" t="s">
        <v>1551</v>
      </c>
      <c r="F492" s="140" t="s">
        <v>1857</v>
      </c>
      <c r="G492" s="140" t="s">
        <v>94</v>
      </c>
      <c r="H492" s="140" t="s">
        <v>95</v>
      </c>
      <c r="I492" s="140">
        <v>13</v>
      </c>
      <c r="J492" s="140" t="s">
        <v>589</v>
      </c>
      <c r="K492" s="140" t="s">
        <v>1178</v>
      </c>
      <c r="L492" s="142" t="s">
        <v>1178</v>
      </c>
      <c r="M492" s="140">
        <v>235.24799999999999</v>
      </c>
      <c r="N492" s="140">
        <v>263</v>
      </c>
      <c r="Q492" s="140">
        <v>202.8</v>
      </c>
      <c r="S492" s="140">
        <v>32.447999999999979</v>
      </c>
    </row>
    <row r="493" spans="1:19" x14ac:dyDescent="0.25">
      <c r="A493" s="139">
        <v>264</v>
      </c>
      <c r="B493" s="140" t="s">
        <v>589</v>
      </c>
      <c r="C493" s="140" t="s">
        <v>1541</v>
      </c>
      <c r="D493" s="141" t="s">
        <v>653</v>
      </c>
      <c r="E493" s="140" t="s">
        <v>1541</v>
      </c>
      <c r="F493" s="140" t="s">
        <v>1857</v>
      </c>
      <c r="G493" s="140" t="s">
        <v>94</v>
      </c>
      <c r="H493" s="140" t="s">
        <v>95</v>
      </c>
      <c r="I493" s="140">
        <v>18</v>
      </c>
      <c r="J493" s="140" t="s">
        <v>589</v>
      </c>
      <c r="K493" s="140" t="s">
        <v>1178</v>
      </c>
      <c r="L493" s="142" t="s">
        <v>1178</v>
      </c>
      <c r="M493" s="140">
        <v>325.72800000000001</v>
      </c>
      <c r="N493" s="140">
        <v>264</v>
      </c>
      <c r="Q493" s="140">
        <v>280.8</v>
      </c>
      <c r="S493" s="140">
        <v>44.927999999999997</v>
      </c>
    </row>
    <row r="494" spans="1:19" x14ac:dyDescent="0.25">
      <c r="A494" s="139">
        <v>265</v>
      </c>
      <c r="B494" s="140" t="s">
        <v>589</v>
      </c>
      <c r="C494" s="140" t="s">
        <v>589</v>
      </c>
      <c r="D494" s="141" t="s">
        <v>701</v>
      </c>
      <c r="E494" s="140" t="s">
        <v>1541</v>
      </c>
      <c r="F494" s="140" t="s">
        <v>1857</v>
      </c>
      <c r="G494" s="140" t="s">
        <v>94</v>
      </c>
      <c r="H494" s="140" t="s">
        <v>95</v>
      </c>
      <c r="I494" s="140">
        <v>9</v>
      </c>
      <c r="J494" s="140" t="s">
        <v>589</v>
      </c>
      <c r="K494" s="140" t="s">
        <v>1178</v>
      </c>
      <c r="L494" s="142" t="s">
        <v>1178</v>
      </c>
      <c r="M494" s="140">
        <v>162.864</v>
      </c>
      <c r="N494" s="140">
        <v>265</v>
      </c>
      <c r="Q494" s="140">
        <v>140.4</v>
      </c>
      <c r="S494" s="140">
        <v>22.463999999999999</v>
      </c>
    </row>
    <row r="495" spans="1:19" x14ac:dyDescent="0.25">
      <c r="A495" s="139">
        <v>266</v>
      </c>
      <c r="B495" s="140" t="s">
        <v>589</v>
      </c>
      <c r="C495" s="140" t="s">
        <v>696</v>
      </c>
      <c r="D495" s="141" t="s">
        <v>2102</v>
      </c>
      <c r="E495" s="140" t="s">
        <v>2103</v>
      </c>
      <c r="F495" s="140" t="s">
        <v>1857</v>
      </c>
      <c r="G495" s="140" t="s">
        <v>94</v>
      </c>
      <c r="H495" s="140" t="s">
        <v>95</v>
      </c>
      <c r="I495" s="140">
        <v>12</v>
      </c>
      <c r="J495" s="140" t="s">
        <v>589</v>
      </c>
      <c r="K495" s="140" t="s">
        <v>1178</v>
      </c>
      <c r="L495" s="142" t="s">
        <v>1178</v>
      </c>
      <c r="M495" s="140">
        <v>217.15200000000002</v>
      </c>
      <c r="N495" s="140">
        <v>266</v>
      </c>
      <c r="Q495" s="140">
        <v>187.20000000000002</v>
      </c>
      <c r="S495" s="140">
        <v>29.951999999999998</v>
      </c>
    </row>
    <row r="496" spans="1:19" x14ac:dyDescent="0.25">
      <c r="A496" s="139">
        <v>267</v>
      </c>
      <c r="B496" s="140" t="s">
        <v>589</v>
      </c>
      <c r="C496" s="140" t="s">
        <v>637</v>
      </c>
      <c r="D496" s="141" t="s">
        <v>714</v>
      </c>
      <c r="E496" s="140" t="s">
        <v>1512</v>
      </c>
      <c r="F496" s="140" t="s">
        <v>1857</v>
      </c>
      <c r="G496" s="140" t="s">
        <v>94</v>
      </c>
      <c r="H496" s="140" t="s">
        <v>95</v>
      </c>
      <c r="I496" s="140">
        <v>10</v>
      </c>
      <c r="J496" s="140" t="s">
        <v>589</v>
      </c>
      <c r="K496" s="140" t="s">
        <v>1178</v>
      </c>
      <c r="L496" s="142" t="s">
        <v>1178</v>
      </c>
      <c r="M496" s="140">
        <v>180.95999999999998</v>
      </c>
      <c r="N496" s="140">
        <v>267</v>
      </c>
      <c r="Q496" s="140">
        <v>156</v>
      </c>
      <c r="S496" s="140">
        <v>24.95999999999998</v>
      </c>
    </row>
    <row r="497" spans="1:19" x14ac:dyDescent="0.25">
      <c r="A497" s="139">
        <v>268</v>
      </c>
      <c r="B497" s="140" t="s">
        <v>589</v>
      </c>
      <c r="C497" s="140" t="s">
        <v>122</v>
      </c>
      <c r="D497" s="141" t="s">
        <v>634</v>
      </c>
      <c r="E497" s="140" t="s">
        <v>635</v>
      </c>
      <c r="F497" s="140" t="s">
        <v>1857</v>
      </c>
      <c r="G497" s="140" t="s">
        <v>94</v>
      </c>
      <c r="H497" s="140" t="s">
        <v>95</v>
      </c>
      <c r="I497" s="140">
        <v>18</v>
      </c>
      <c r="J497" s="140" t="s">
        <v>589</v>
      </c>
      <c r="K497" s="140" t="s">
        <v>1178</v>
      </c>
      <c r="L497" s="142" t="s">
        <v>1178</v>
      </c>
      <c r="M497" s="140">
        <v>325.72800000000001</v>
      </c>
      <c r="N497" s="140">
        <v>268</v>
      </c>
      <c r="Q497" s="140">
        <v>280.8</v>
      </c>
      <c r="S497" s="140">
        <v>44.927999999999997</v>
      </c>
    </row>
    <row r="498" spans="1:19" x14ac:dyDescent="0.25">
      <c r="A498" s="139">
        <v>269</v>
      </c>
      <c r="B498" s="140" t="s">
        <v>589</v>
      </c>
      <c r="C498" s="140" t="s">
        <v>646</v>
      </c>
      <c r="D498" s="141" t="s">
        <v>647</v>
      </c>
      <c r="E498" s="140" t="s">
        <v>646</v>
      </c>
      <c r="F498" s="140" t="s">
        <v>1857</v>
      </c>
      <c r="G498" s="140" t="s">
        <v>94</v>
      </c>
      <c r="H498" s="140" t="s">
        <v>95</v>
      </c>
      <c r="I498" s="140">
        <v>13</v>
      </c>
      <c r="J498" s="140" t="s">
        <v>589</v>
      </c>
      <c r="K498" s="140" t="s">
        <v>1178</v>
      </c>
      <c r="L498" s="142" t="s">
        <v>1178</v>
      </c>
      <c r="M498" s="140">
        <v>235.24799999999999</v>
      </c>
      <c r="N498" s="140">
        <v>269</v>
      </c>
      <c r="Q498" s="140">
        <v>202.8</v>
      </c>
      <c r="S498" s="140">
        <v>32.447999999999979</v>
      </c>
    </row>
    <row r="499" spans="1:19" x14ac:dyDescent="0.25">
      <c r="A499" s="139">
        <v>270</v>
      </c>
      <c r="B499" s="140" t="s">
        <v>589</v>
      </c>
      <c r="C499" s="140" t="s">
        <v>727</v>
      </c>
      <c r="D499" s="141" t="s">
        <v>1507</v>
      </c>
      <c r="E499" s="140" t="s">
        <v>1508</v>
      </c>
      <c r="F499" s="140" t="s">
        <v>1857</v>
      </c>
      <c r="G499" s="140" t="s">
        <v>94</v>
      </c>
      <c r="H499" s="140" t="s">
        <v>95</v>
      </c>
      <c r="I499" s="140">
        <v>12</v>
      </c>
      <c r="J499" s="140" t="s">
        <v>589</v>
      </c>
      <c r="K499" s="140" t="s">
        <v>1178</v>
      </c>
      <c r="L499" s="142" t="s">
        <v>1178</v>
      </c>
      <c r="M499" s="140">
        <v>217.15200000000002</v>
      </c>
      <c r="N499" s="140">
        <v>270</v>
      </c>
      <c r="Q499" s="140">
        <v>187.20000000000002</v>
      </c>
      <c r="S499" s="140">
        <v>29.951999999999998</v>
      </c>
    </row>
    <row r="500" spans="1:19" x14ac:dyDescent="0.25">
      <c r="A500" s="139">
        <v>271</v>
      </c>
      <c r="B500" s="140" t="s">
        <v>589</v>
      </c>
      <c r="C500" s="140" t="s">
        <v>589</v>
      </c>
      <c r="D500" s="141" t="s">
        <v>619</v>
      </c>
      <c r="E500" s="140" t="s">
        <v>1454</v>
      </c>
      <c r="F500" s="140" t="s">
        <v>1857</v>
      </c>
      <c r="G500" s="140" t="s">
        <v>94</v>
      </c>
      <c r="H500" s="140" t="s">
        <v>95</v>
      </c>
      <c r="I500" s="140">
        <v>13</v>
      </c>
      <c r="J500" s="140" t="s">
        <v>589</v>
      </c>
      <c r="K500" s="140" t="s">
        <v>1178</v>
      </c>
      <c r="L500" s="142" t="s">
        <v>1178</v>
      </c>
      <c r="M500" s="140">
        <v>235.24799999999999</v>
      </c>
      <c r="N500" s="140">
        <v>271</v>
      </c>
      <c r="Q500" s="140">
        <v>202.8</v>
      </c>
      <c r="S500" s="140">
        <v>32.447999999999979</v>
      </c>
    </row>
    <row r="501" spans="1:19" x14ac:dyDescent="0.25">
      <c r="A501" s="139">
        <v>272</v>
      </c>
      <c r="B501" s="140" t="s">
        <v>589</v>
      </c>
      <c r="C501" s="140" t="s">
        <v>722</v>
      </c>
      <c r="D501" s="141" t="s">
        <v>1504</v>
      </c>
      <c r="E501" s="140" t="s">
        <v>1505</v>
      </c>
      <c r="F501" s="140" t="s">
        <v>1857</v>
      </c>
      <c r="G501" s="140" t="s">
        <v>94</v>
      </c>
      <c r="H501" s="140" t="s">
        <v>95</v>
      </c>
      <c r="I501" s="140">
        <v>10</v>
      </c>
      <c r="J501" s="140" t="s">
        <v>589</v>
      </c>
      <c r="K501" s="140" t="s">
        <v>1178</v>
      </c>
      <c r="L501" s="142" t="s">
        <v>1178</v>
      </c>
      <c r="M501" s="140">
        <v>180.95999999999998</v>
      </c>
      <c r="N501" s="140">
        <v>272</v>
      </c>
      <c r="Q501" s="140">
        <v>156</v>
      </c>
      <c r="S501" s="140">
        <v>24.95999999999998</v>
      </c>
    </row>
    <row r="502" spans="1:19" x14ac:dyDescent="0.25">
      <c r="A502" s="139">
        <v>273</v>
      </c>
      <c r="B502" s="140" t="s">
        <v>589</v>
      </c>
      <c r="C502" s="140" t="s">
        <v>639</v>
      </c>
      <c r="D502" s="141" t="s">
        <v>719</v>
      </c>
      <c r="E502" s="140" t="s">
        <v>1517</v>
      </c>
      <c r="F502" s="140" t="s">
        <v>1857</v>
      </c>
      <c r="G502" s="140" t="s">
        <v>94</v>
      </c>
      <c r="H502" s="140" t="s">
        <v>95</v>
      </c>
      <c r="I502" s="140">
        <v>6</v>
      </c>
      <c r="J502" s="140" t="s">
        <v>589</v>
      </c>
      <c r="K502" s="140" t="s">
        <v>1178</v>
      </c>
      <c r="L502" s="142" t="s">
        <v>1178</v>
      </c>
      <c r="M502" s="140">
        <v>108.57600000000001</v>
      </c>
      <c r="N502" s="140">
        <v>273</v>
      </c>
      <c r="Q502" s="140">
        <v>93.600000000000009</v>
      </c>
      <c r="S502" s="140">
        <v>14.975999999999999</v>
      </c>
    </row>
    <row r="503" spans="1:19" x14ac:dyDescent="0.25">
      <c r="A503" s="139">
        <v>274</v>
      </c>
      <c r="B503" s="140" t="s">
        <v>589</v>
      </c>
      <c r="C503" s="140" t="s">
        <v>889</v>
      </c>
      <c r="D503" s="141" t="s">
        <v>2104</v>
      </c>
      <c r="E503" s="140" t="s">
        <v>2105</v>
      </c>
      <c r="F503" s="140" t="s">
        <v>1857</v>
      </c>
      <c r="G503" s="140" t="s">
        <v>94</v>
      </c>
      <c r="H503" s="140" t="s">
        <v>95</v>
      </c>
      <c r="I503" s="140">
        <v>12</v>
      </c>
      <c r="J503" s="140" t="s">
        <v>589</v>
      </c>
      <c r="K503" s="140" t="s">
        <v>1849</v>
      </c>
      <c r="L503" s="142" t="s">
        <v>1177</v>
      </c>
      <c r="M503" s="140">
        <v>579.59999999999991</v>
      </c>
      <c r="N503" s="140">
        <v>274</v>
      </c>
      <c r="Q503" s="140">
        <v>504</v>
      </c>
      <c r="S503" s="140">
        <v>75.599999999999909</v>
      </c>
    </row>
    <row r="504" spans="1:19" x14ac:dyDescent="0.25">
      <c r="A504" s="139">
        <v>275</v>
      </c>
      <c r="B504" s="140" t="s">
        <v>589</v>
      </c>
      <c r="C504" s="140" t="s">
        <v>589</v>
      </c>
      <c r="D504" s="141" t="s">
        <v>2106</v>
      </c>
      <c r="E504" s="140" t="s">
        <v>2107</v>
      </c>
      <c r="F504" s="140" t="s">
        <v>1857</v>
      </c>
      <c r="G504" s="140" t="s">
        <v>94</v>
      </c>
      <c r="H504" s="140" t="s">
        <v>95</v>
      </c>
      <c r="I504" s="140">
        <v>8</v>
      </c>
      <c r="J504" s="140" t="s">
        <v>589</v>
      </c>
      <c r="K504" s="140" t="s">
        <v>1178</v>
      </c>
      <c r="L504" s="142" t="s">
        <v>1178</v>
      </c>
      <c r="M504" s="140">
        <v>144.768</v>
      </c>
      <c r="N504" s="140">
        <v>275</v>
      </c>
      <c r="Q504" s="140">
        <v>124.80000000000001</v>
      </c>
      <c r="S504" s="140">
        <v>19.967999999999989</v>
      </c>
    </row>
    <row r="505" spans="1:19" x14ac:dyDescent="0.25">
      <c r="A505" s="139">
        <v>276</v>
      </c>
      <c r="B505" s="140" t="s">
        <v>589</v>
      </c>
      <c r="C505" s="140" t="s">
        <v>2099</v>
      </c>
      <c r="D505" s="141" t="s">
        <v>1492</v>
      </c>
      <c r="E505" s="140" t="s">
        <v>1493</v>
      </c>
      <c r="F505" s="140" t="s">
        <v>1857</v>
      </c>
      <c r="G505" s="140" t="s">
        <v>94</v>
      </c>
      <c r="H505" s="140" t="s">
        <v>95</v>
      </c>
      <c r="I505" s="140">
        <v>9</v>
      </c>
      <c r="J505" s="140" t="s">
        <v>589</v>
      </c>
      <c r="K505" s="140" t="s">
        <v>1178</v>
      </c>
      <c r="L505" s="142" t="s">
        <v>1177</v>
      </c>
      <c r="M505" s="140">
        <v>162.864</v>
      </c>
      <c r="N505" s="140">
        <v>276</v>
      </c>
      <c r="Q505" s="140">
        <v>140.4</v>
      </c>
      <c r="S505" s="140">
        <v>22.463999999999999</v>
      </c>
    </row>
    <row r="506" spans="1:19" x14ac:dyDescent="0.25">
      <c r="A506" s="139">
        <v>277</v>
      </c>
      <c r="B506" s="140" t="s">
        <v>589</v>
      </c>
      <c r="C506" s="140" t="s">
        <v>589</v>
      </c>
      <c r="D506" s="141" t="s">
        <v>649</v>
      </c>
      <c r="E506" s="140" t="s">
        <v>599</v>
      </c>
      <c r="F506" s="140" t="s">
        <v>1857</v>
      </c>
      <c r="G506" s="140" t="s">
        <v>94</v>
      </c>
      <c r="H506" s="140" t="s">
        <v>95</v>
      </c>
      <c r="I506" s="140">
        <v>12</v>
      </c>
      <c r="J506" s="140" t="s">
        <v>589</v>
      </c>
      <c r="K506" s="140" t="s">
        <v>1178</v>
      </c>
      <c r="L506" s="142" t="s">
        <v>1178</v>
      </c>
      <c r="M506" s="140">
        <v>217.15200000000002</v>
      </c>
      <c r="N506" s="140">
        <v>277</v>
      </c>
      <c r="Q506" s="140">
        <v>187.20000000000002</v>
      </c>
      <c r="S506" s="140">
        <v>29.951999999999998</v>
      </c>
    </row>
    <row r="507" spans="1:19" x14ac:dyDescent="0.25">
      <c r="A507" s="139">
        <v>278</v>
      </c>
      <c r="B507" s="140" t="s">
        <v>589</v>
      </c>
      <c r="C507" s="140" t="s">
        <v>593</v>
      </c>
      <c r="D507" s="141" t="s">
        <v>680</v>
      </c>
      <c r="E507" s="140" t="s">
        <v>593</v>
      </c>
      <c r="F507" s="140" t="s">
        <v>1857</v>
      </c>
      <c r="G507" s="140" t="s">
        <v>94</v>
      </c>
      <c r="H507" s="140" t="s">
        <v>95</v>
      </c>
      <c r="I507" s="140">
        <v>11</v>
      </c>
      <c r="J507" s="140" t="s">
        <v>589</v>
      </c>
      <c r="K507" s="140" t="s">
        <v>1178</v>
      </c>
      <c r="L507" s="142" t="s">
        <v>1178</v>
      </c>
      <c r="M507" s="140">
        <v>199.05600000000001</v>
      </c>
      <c r="N507" s="140">
        <v>278</v>
      </c>
      <c r="Q507" s="140">
        <v>171.60000000000002</v>
      </c>
      <c r="S507" s="140">
        <v>27.455999999999989</v>
      </c>
    </row>
    <row r="508" spans="1:19" x14ac:dyDescent="0.25">
      <c r="A508" s="139">
        <v>279</v>
      </c>
      <c r="B508" s="140" t="s">
        <v>589</v>
      </c>
      <c r="C508" s="140" t="s">
        <v>641</v>
      </c>
      <c r="D508" s="141" t="s">
        <v>642</v>
      </c>
      <c r="E508" s="140" t="s">
        <v>641</v>
      </c>
      <c r="F508" s="140" t="s">
        <v>1857</v>
      </c>
      <c r="G508" s="140" t="s">
        <v>94</v>
      </c>
      <c r="H508" s="140" t="s">
        <v>95</v>
      </c>
      <c r="I508" s="140">
        <v>19</v>
      </c>
      <c r="J508" s="140" t="s">
        <v>589</v>
      </c>
      <c r="K508" s="140" t="s">
        <v>1178</v>
      </c>
      <c r="L508" s="142" t="s">
        <v>1178</v>
      </c>
      <c r="M508" s="140">
        <v>343.82399999999996</v>
      </c>
      <c r="N508" s="140">
        <v>279</v>
      </c>
      <c r="Q508" s="140">
        <v>296.39999999999998</v>
      </c>
      <c r="S508" s="140">
        <v>47.423999999999978</v>
      </c>
    </row>
    <row r="509" spans="1:19" x14ac:dyDescent="0.25">
      <c r="A509" s="139">
        <v>280</v>
      </c>
      <c r="B509" s="140" t="s">
        <v>589</v>
      </c>
      <c r="C509" s="140" t="s">
        <v>889</v>
      </c>
      <c r="D509" s="141" t="s">
        <v>2108</v>
      </c>
      <c r="E509" s="140" t="s">
        <v>2109</v>
      </c>
      <c r="F509" s="140" t="s">
        <v>1857</v>
      </c>
      <c r="G509" s="140" t="s">
        <v>94</v>
      </c>
      <c r="H509" s="140" t="s">
        <v>95</v>
      </c>
      <c r="I509" s="140">
        <v>13</v>
      </c>
      <c r="J509" s="140" t="s">
        <v>589</v>
      </c>
      <c r="K509" s="140" t="s">
        <v>1849</v>
      </c>
      <c r="L509" s="142" t="s">
        <v>1177</v>
      </c>
      <c r="M509" s="140">
        <v>627.9</v>
      </c>
      <c r="N509" s="140">
        <v>280</v>
      </c>
      <c r="Q509" s="140">
        <v>546</v>
      </c>
      <c r="S509" s="140">
        <v>81.899999999999977</v>
      </c>
    </row>
    <row r="510" spans="1:19" x14ac:dyDescent="0.25">
      <c r="A510" s="139">
        <v>281</v>
      </c>
      <c r="B510" s="140" t="s">
        <v>589</v>
      </c>
      <c r="C510" s="140" t="s">
        <v>750</v>
      </c>
      <c r="D510" s="141" t="s">
        <v>1498</v>
      </c>
      <c r="E510" s="140" t="s">
        <v>1499</v>
      </c>
      <c r="F510" s="140" t="s">
        <v>1857</v>
      </c>
      <c r="G510" s="140" t="s">
        <v>94</v>
      </c>
      <c r="H510" s="140" t="s">
        <v>95</v>
      </c>
      <c r="I510" s="140">
        <v>11</v>
      </c>
      <c r="J510" s="140" t="s">
        <v>589</v>
      </c>
      <c r="K510" s="140" t="s">
        <v>1178</v>
      </c>
      <c r="L510" s="142" t="s">
        <v>1178</v>
      </c>
      <c r="M510" s="140">
        <v>199.05600000000001</v>
      </c>
      <c r="N510" s="140">
        <v>281</v>
      </c>
      <c r="Q510" s="140">
        <v>171.60000000000002</v>
      </c>
      <c r="S510" s="140">
        <v>27.455999999999989</v>
      </c>
    </row>
    <row r="511" spans="1:19" x14ac:dyDescent="0.25">
      <c r="A511" s="139">
        <v>282</v>
      </c>
      <c r="B511" s="140" t="s">
        <v>589</v>
      </c>
      <c r="C511" s="140" t="s">
        <v>727</v>
      </c>
      <c r="D511" s="141" t="s">
        <v>728</v>
      </c>
      <c r="E511" s="140" t="s">
        <v>1520</v>
      </c>
      <c r="F511" s="140" t="s">
        <v>1857</v>
      </c>
      <c r="G511" s="140" t="s">
        <v>94</v>
      </c>
      <c r="H511" s="140" t="s">
        <v>95</v>
      </c>
      <c r="I511" s="140">
        <v>12</v>
      </c>
      <c r="J511" s="140" t="s">
        <v>589</v>
      </c>
      <c r="K511" s="140" t="s">
        <v>1178</v>
      </c>
      <c r="L511" s="142" t="s">
        <v>1178</v>
      </c>
      <c r="M511" s="140">
        <v>217.15200000000002</v>
      </c>
      <c r="N511" s="140">
        <v>282</v>
      </c>
      <c r="Q511" s="140">
        <v>187.20000000000002</v>
      </c>
      <c r="S511" s="140">
        <v>29.951999999999998</v>
      </c>
    </row>
    <row r="512" spans="1:19" x14ac:dyDescent="0.25">
      <c r="A512" s="139">
        <v>283</v>
      </c>
      <c r="B512" s="140" t="s">
        <v>589</v>
      </c>
      <c r="C512" s="140" t="s">
        <v>589</v>
      </c>
      <c r="D512" s="141" t="s">
        <v>632</v>
      </c>
      <c r="E512" s="140" t="s">
        <v>1535</v>
      </c>
      <c r="F512" s="140" t="s">
        <v>1857</v>
      </c>
      <c r="G512" s="140" t="s">
        <v>94</v>
      </c>
      <c r="H512" s="140" t="s">
        <v>95</v>
      </c>
      <c r="I512" s="140">
        <v>17</v>
      </c>
      <c r="J512" s="140" t="s">
        <v>589</v>
      </c>
      <c r="K512" s="140" t="s">
        <v>1178</v>
      </c>
      <c r="L512" s="142" t="s">
        <v>1178</v>
      </c>
      <c r="M512" s="140">
        <v>307.63200000000001</v>
      </c>
      <c r="N512" s="140">
        <v>283</v>
      </c>
      <c r="Q512" s="140">
        <v>265.20000000000005</v>
      </c>
      <c r="S512" s="140">
        <v>42.43199999999996</v>
      </c>
    </row>
    <row r="513" spans="1:19" x14ac:dyDescent="0.25">
      <c r="A513" s="139">
        <v>284</v>
      </c>
      <c r="B513" s="140" t="s">
        <v>589</v>
      </c>
      <c r="C513" s="140" t="s">
        <v>672</v>
      </c>
      <c r="D513" s="141" t="s">
        <v>712</v>
      </c>
      <c r="E513" s="140" t="s">
        <v>1525</v>
      </c>
      <c r="F513" s="140" t="s">
        <v>1857</v>
      </c>
      <c r="G513" s="140" t="s">
        <v>94</v>
      </c>
      <c r="H513" s="140" t="s">
        <v>95</v>
      </c>
      <c r="I513" s="140">
        <v>10</v>
      </c>
      <c r="J513" s="140" t="s">
        <v>589</v>
      </c>
      <c r="K513" s="140" t="s">
        <v>1178</v>
      </c>
      <c r="L513" s="142" t="s">
        <v>1178</v>
      </c>
      <c r="M513" s="140">
        <v>180.95999999999998</v>
      </c>
      <c r="N513" s="140">
        <v>284</v>
      </c>
      <c r="Q513" s="140">
        <v>156</v>
      </c>
      <c r="S513" s="140">
        <v>24.95999999999998</v>
      </c>
    </row>
    <row r="514" spans="1:19" x14ac:dyDescent="0.25">
      <c r="A514" s="139">
        <v>285</v>
      </c>
      <c r="B514" s="140" t="s">
        <v>589</v>
      </c>
      <c r="C514" s="140" t="s">
        <v>589</v>
      </c>
      <c r="D514" s="141" t="s">
        <v>699</v>
      </c>
      <c r="E514" s="140" t="s">
        <v>1560</v>
      </c>
      <c r="F514" s="140" t="s">
        <v>1857</v>
      </c>
      <c r="G514" s="140" t="s">
        <v>94</v>
      </c>
      <c r="H514" s="140" t="s">
        <v>95</v>
      </c>
      <c r="I514" s="140">
        <v>15</v>
      </c>
      <c r="J514" s="140" t="s">
        <v>589</v>
      </c>
      <c r="K514" s="140" t="s">
        <v>1178</v>
      </c>
      <c r="L514" s="142" t="s">
        <v>1178</v>
      </c>
      <c r="M514" s="140">
        <v>271.44</v>
      </c>
      <c r="N514" s="140">
        <v>285</v>
      </c>
      <c r="Q514" s="140">
        <v>234</v>
      </c>
      <c r="S514" s="140">
        <v>37.44</v>
      </c>
    </row>
    <row r="515" spans="1:19" x14ac:dyDescent="0.25">
      <c r="A515" s="139">
        <v>286</v>
      </c>
      <c r="B515" s="140" t="s">
        <v>589</v>
      </c>
      <c r="C515" s="140" t="s">
        <v>682</v>
      </c>
      <c r="D515" s="141" t="s">
        <v>697</v>
      </c>
      <c r="E515" s="140" t="s">
        <v>1558</v>
      </c>
      <c r="F515" s="140" t="s">
        <v>1857</v>
      </c>
      <c r="G515" s="140" t="s">
        <v>94</v>
      </c>
      <c r="H515" s="140" t="s">
        <v>95</v>
      </c>
      <c r="I515" s="140">
        <v>9</v>
      </c>
      <c r="J515" s="140" t="s">
        <v>589</v>
      </c>
      <c r="K515" s="140" t="s">
        <v>1178</v>
      </c>
      <c r="L515" s="142" t="s">
        <v>1178</v>
      </c>
      <c r="M515" s="140">
        <v>162.864</v>
      </c>
      <c r="N515" s="140">
        <v>286</v>
      </c>
      <c r="Q515" s="140">
        <v>140.4</v>
      </c>
      <c r="S515" s="140">
        <v>22.463999999999999</v>
      </c>
    </row>
    <row r="516" spans="1:19" x14ac:dyDescent="0.25">
      <c r="A516" s="139">
        <v>287</v>
      </c>
      <c r="B516" s="140" t="s">
        <v>589</v>
      </c>
      <c r="C516" s="140" t="s">
        <v>710</v>
      </c>
      <c r="D516" s="141" t="s">
        <v>711</v>
      </c>
      <c r="E516" s="140" t="s">
        <v>1524</v>
      </c>
      <c r="F516" s="140" t="s">
        <v>1857</v>
      </c>
      <c r="G516" s="140" t="s">
        <v>94</v>
      </c>
      <c r="H516" s="140" t="s">
        <v>95</v>
      </c>
      <c r="I516" s="140">
        <v>9</v>
      </c>
      <c r="J516" s="140" t="s">
        <v>589</v>
      </c>
      <c r="K516" s="140" t="s">
        <v>1178</v>
      </c>
      <c r="L516" s="142" t="s">
        <v>1178</v>
      </c>
      <c r="M516" s="140">
        <v>162.864</v>
      </c>
      <c r="N516" s="140">
        <v>287</v>
      </c>
      <c r="Q516" s="140">
        <v>140.4</v>
      </c>
      <c r="S516" s="140">
        <v>22.463999999999999</v>
      </c>
    </row>
    <row r="517" spans="1:19" x14ac:dyDescent="0.25">
      <c r="A517" s="139">
        <v>288</v>
      </c>
      <c r="B517" s="140" t="s">
        <v>589</v>
      </c>
      <c r="C517" s="140" t="s">
        <v>765</v>
      </c>
      <c r="D517" s="141" t="s">
        <v>713</v>
      </c>
      <c r="E517" s="140" t="s">
        <v>1511</v>
      </c>
      <c r="F517" s="140" t="s">
        <v>1857</v>
      </c>
      <c r="G517" s="140" t="s">
        <v>94</v>
      </c>
      <c r="H517" s="140" t="s">
        <v>95</v>
      </c>
      <c r="I517" s="140">
        <v>12</v>
      </c>
      <c r="J517" s="140" t="s">
        <v>589</v>
      </c>
      <c r="K517" s="140" t="s">
        <v>1178</v>
      </c>
      <c r="L517" s="142" t="s">
        <v>1178</v>
      </c>
      <c r="M517" s="140">
        <v>217.15200000000002</v>
      </c>
      <c r="N517" s="140">
        <v>288</v>
      </c>
      <c r="Q517" s="140">
        <v>187.20000000000002</v>
      </c>
      <c r="S517" s="140">
        <v>29.951999999999998</v>
      </c>
    </row>
    <row r="518" spans="1:19" x14ac:dyDescent="0.25">
      <c r="A518" s="139">
        <v>289</v>
      </c>
      <c r="B518" s="140" t="s">
        <v>589</v>
      </c>
      <c r="C518" s="140" t="s">
        <v>630</v>
      </c>
      <c r="D518" s="141" t="s">
        <v>716</v>
      </c>
      <c r="E518" s="140" t="s">
        <v>1513</v>
      </c>
      <c r="F518" s="140" t="s">
        <v>1857</v>
      </c>
      <c r="G518" s="140" t="s">
        <v>94</v>
      </c>
      <c r="H518" s="140" t="s">
        <v>95</v>
      </c>
      <c r="I518" s="140">
        <v>11</v>
      </c>
      <c r="J518" s="140" t="s">
        <v>589</v>
      </c>
      <c r="K518" s="140" t="s">
        <v>1178</v>
      </c>
      <c r="L518" s="142" t="s">
        <v>1178</v>
      </c>
      <c r="M518" s="140">
        <v>199.05600000000001</v>
      </c>
      <c r="N518" s="140">
        <v>289</v>
      </c>
      <c r="Q518" s="140">
        <v>171.60000000000002</v>
      </c>
      <c r="S518" s="140">
        <v>27.455999999999989</v>
      </c>
    </row>
    <row r="519" spans="1:19" x14ac:dyDescent="0.25">
      <c r="A519" s="139">
        <v>290</v>
      </c>
      <c r="B519" s="140" t="s">
        <v>589</v>
      </c>
      <c r="C519" s="140" t="s">
        <v>462</v>
      </c>
      <c r="D519" s="141" t="s">
        <v>2110</v>
      </c>
      <c r="E519" s="140" t="s">
        <v>2111</v>
      </c>
      <c r="F519" s="140" t="s">
        <v>1857</v>
      </c>
      <c r="G519" s="140" t="s">
        <v>94</v>
      </c>
      <c r="H519" s="140" t="s">
        <v>95</v>
      </c>
      <c r="I519" s="140">
        <v>10</v>
      </c>
      <c r="J519" s="140" t="s">
        <v>589</v>
      </c>
      <c r="K519" s="140" t="s">
        <v>1178</v>
      </c>
      <c r="L519" s="142" t="s">
        <v>1178</v>
      </c>
      <c r="M519" s="140">
        <v>180.95999999999998</v>
      </c>
      <c r="N519" s="140">
        <v>290</v>
      </c>
      <c r="Q519" s="140">
        <v>156</v>
      </c>
      <c r="S519" s="140">
        <v>24.95999999999998</v>
      </c>
    </row>
    <row r="520" spans="1:19" x14ac:dyDescent="0.25">
      <c r="A520" s="139">
        <v>291</v>
      </c>
      <c r="B520" s="140" t="s">
        <v>589</v>
      </c>
      <c r="C520" s="140" t="s">
        <v>639</v>
      </c>
      <c r="D520" s="141" t="s">
        <v>723</v>
      </c>
      <c r="E520" s="140" t="s">
        <v>1518</v>
      </c>
      <c r="F520" s="140" t="s">
        <v>1857</v>
      </c>
      <c r="G520" s="140" t="s">
        <v>94</v>
      </c>
      <c r="H520" s="140" t="s">
        <v>95</v>
      </c>
      <c r="I520" s="140">
        <v>13</v>
      </c>
      <c r="J520" s="140" t="s">
        <v>589</v>
      </c>
      <c r="K520" s="140" t="s">
        <v>1178</v>
      </c>
      <c r="L520" s="142" t="s">
        <v>1178</v>
      </c>
      <c r="M520" s="140">
        <v>235.24799999999999</v>
      </c>
      <c r="N520" s="140">
        <v>291</v>
      </c>
      <c r="Q520" s="140">
        <v>202.8</v>
      </c>
      <c r="S520" s="140">
        <v>32.447999999999979</v>
      </c>
    </row>
    <row r="521" spans="1:19" x14ac:dyDescent="0.25">
      <c r="A521" s="139">
        <v>292</v>
      </c>
      <c r="B521" s="140" t="s">
        <v>589</v>
      </c>
      <c r="C521" s="140" t="s">
        <v>639</v>
      </c>
      <c r="D521" s="141" t="s">
        <v>717</v>
      </c>
      <c r="E521" s="140" t="s">
        <v>1514</v>
      </c>
      <c r="F521" s="140" t="s">
        <v>1857</v>
      </c>
      <c r="G521" s="140" t="s">
        <v>94</v>
      </c>
      <c r="H521" s="140" t="s">
        <v>95</v>
      </c>
      <c r="I521" s="140">
        <v>11</v>
      </c>
      <c r="J521" s="140" t="s">
        <v>589</v>
      </c>
      <c r="K521" s="140" t="s">
        <v>1178</v>
      </c>
      <c r="L521" s="142" t="s">
        <v>1178</v>
      </c>
      <c r="M521" s="140">
        <v>199.05600000000001</v>
      </c>
      <c r="N521" s="140">
        <v>292</v>
      </c>
      <c r="Q521" s="140">
        <v>171.60000000000002</v>
      </c>
      <c r="S521" s="140">
        <v>27.455999999999989</v>
      </c>
    </row>
    <row r="522" spans="1:19" x14ac:dyDescent="0.25">
      <c r="A522" s="139">
        <v>293</v>
      </c>
      <c r="B522" s="140" t="s">
        <v>589</v>
      </c>
      <c r="C522" s="140" t="s">
        <v>625</v>
      </c>
      <c r="D522" s="141" t="s">
        <v>626</v>
      </c>
      <c r="E522" s="140" t="s">
        <v>625</v>
      </c>
      <c r="F522" s="140" t="s">
        <v>1857</v>
      </c>
      <c r="G522" s="140" t="s">
        <v>94</v>
      </c>
      <c r="H522" s="140" t="s">
        <v>95</v>
      </c>
      <c r="I522" s="140">
        <v>9</v>
      </c>
      <c r="J522" s="140" t="s">
        <v>589</v>
      </c>
      <c r="K522" s="140" t="s">
        <v>1178</v>
      </c>
      <c r="L522" s="142" t="s">
        <v>1177</v>
      </c>
      <c r="M522" s="140">
        <v>162.864</v>
      </c>
      <c r="N522" s="140">
        <v>293</v>
      </c>
      <c r="Q522" s="140">
        <v>140.4</v>
      </c>
      <c r="S522" s="140">
        <v>22.463999999999999</v>
      </c>
    </row>
    <row r="523" spans="1:19" x14ac:dyDescent="0.25">
      <c r="A523" s="139">
        <v>294</v>
      </c>
      <c r="B523" s="140" t="s">
        <v>589</v>
      </c>
      <c r="C523" s="140" t="s">
        <v>612</v>
      </c>
      <c r="D523" s="141" t="s">
        <v>724</v>
      </c>
      <c r="E523" s="140" t="s">
        <v>1488</v>
      </c>
      <c r="F523" s="140" t="s">
        <v>1857</v>
      </c>
      <c r="G523" s="140" t="s">
        <v>94</v>
      </c>
      <c r="H523" s="140" t="s">
        <v>95</v>
      </c>
      <c r="I523" s="140">
        <v>16</v>
      </c>
      <c r="J523" s="140" t="s">
        <v>589</v>
      </c>
      <c r="K523" s="140" t="s">
        <v>1178</v>
      </c>
      <c r="L523" s="142" t="s">
        <v>1178</v>
      </c>
      <c r="M523" s="140">
        <v>289.536</v>
      </c>
      <c r="N523" s="140">
        <v>294</v>
      </c>
      <c r="Q523" s="140">
        <v>249.60000000000002</v>
      </c>
      <c r="S523" s="140">
        <v>39.935999999999979</v>
      </c>
    </row>
    <row r="524" spans="1:19" x14ac:dyDescent="0.25">
      <c r="A524" s="139">
        <v>295</v>
      </c>
      <c r="B524" s="140" t="s">
        <v>589</v>
      </c>
      <c r="C524" s="140" t="s">
        <v>2112</v>
      </c>
      <c r="D524" s="141" t="s">
        <v>650</v>
      </c>
      <c r="E524" s="140" t="s">
        <v>1538</v>
      </c>
      <c r="F524" s="140" t="s">
        <v>1857</v>
      </c>
      <c r="G524" s="140" t="s">
        <v>94</v>
      </c>
      <c r="H524" s="140" t="s">
        <v>95</v>
      </c>
      <c r="I524" s="140">
        <v>14</v>
      </c>
      <c r="J524" s="140" t="s">
        <v>589</v>
      </c>
      <c r="K524" s="140" t="s">
        <v>1178</v>
      </c>
      <c r="L524" s="142" t="s">
        <v>1178</v>
      </c>
      <c r="M524" s="140">
        <v>253.34399999999997</v>
      </c>
      <c r="N524" s="140">
        <v>295</v>
      </c>
      <c r="Q524" s="140">
        <v>218.39999999999998</v>
      </c>
      <c r="S524" s="140">
        <v>34.943999999999988</v>
      </c>
    </row>
    <row r="525" spans="1:19" x14ac:dyDescent="0.25">
      <c r="A525" s="139">
        <v>296</v>
      </c>
      <c r="B525" s="140" t="s">
        <v>589</v>
      </c>
      <c r="C525" s="140" t="s">
        <v>2112</v>
      </c>
      <c r="D525" s="141" t="s">
        <v>690</v>
      </c>
      <c r="E525" s="140" t="s">
        <v>1538</v>
      </c>
      <c r="F525" s="140" t="s">
        <v>1857</v>
      </c>
      <c r="G525" s="140" t="s">
        <v>94</v>
      </c>
      <c r="H525" s="140" t="s">
        <v>95</v>
      </c>
      <c r="I525" s="140">
        <v>9</v>
      </c>
      <c r="J525" s="140" t="s">
        <v>589</v>
      </c>
      <c r="K525" s="140" t="s">
        <v>1178</v>
      </c>
      <c r="L525" s="142" t="s">
        <v>1178</v>
      </c>
      <c r="M525" s="140">
        <v>162.864</v>
      </c>
      <c r="N525" s="140">
        <v>296</v>
      </c>
      <c r="Q525" s="140">
        <v>140.4</v>
      </c>
      <c r="S525" s="140">
        <v>22.463999999999999</v>
      </c>
    </row>
    <row r="526" spans="1:19" x14ac:dyDescent="0.25">
      <c r="A526" s="139">
        <v>297</v>
      </c>
      <c r="B526" s="140" t="s">
        <v>589</v>
      </c>
      <c r="C526" s="140" t="s">
        <v>2112</v>
      </c>
      <c r="D526" s="141" t="s">
        <v>651</v>
      </c>
      <c r="E526" s="140" t="s">
        <v>1539</v>
      </c>
      <c r="F526" s="140" t="s">
        <v>1857</v>
      </c>
      <c r="G526" s="140" t="s">
        <v>94</v>
      </c>
      <c r="H526" s="140" t="s">
        <v>95</v>
      </c>
      <c r="I526" s="140">
        <v>25</v>
      </c>
      <c r="J526" s="140" t="s">
        <v>589</v>
      </c>
      <c r="K526" s="140" t="s">
        <v>1178</v>
      </c>
      <c r="L526" s="142" t="s">
        <v>1178</v>
      </c>
      <c r="M526" s="140">
        <v>452.4</v>
      </c>
      <c r="N526" s="140">
        <v>297</v>
      </c>
      <c r="Q526" s="140">
        <v>390</v>
      </c>
      <c r="S526" s="140">
        <v>62.399999999999977</v>
      </c>
    </row>
    <row r="527" spans="1:19" x14ac:dyDescent="0.25">
      <c r="A527" s="139">
        <v>298</v>
      </c>
      <c r="B527" s="140" t="s">
        <v>589</v>
      </c>
      <c r="C527" s="140" t="s">
        <v>2112</v>
      </c>
      <c r="D527" s="141" t="s">
        <v>691</v>
      </c>
      <c r="E527" s="140" t="s">
        <v>1539</v>
      </c>
      <c r="F527" s="140" t="s">
        <v>1857</v>
      </c>
      <c r="G527" s="140" t="s">
        <v>94</v>
      </c>
      <c r="H527" s="140" t="s">
        <v>95</v>
      </c>
      <c r="I527" s="140">
        <v>10</v>
      </c>
      <c r="J527" s="140" t="s">
        <v>589</v>
      </c>
      <c r="K527" s="140" t="s">
        <v>1178</v>
      </c>
      <c r="L527" s="142" t="s">
        <v>1178</v>
      </c>
      <c r="M527" s="140">
        <v>180.95999999999998</v>
      </c>
      <c r="N527" s="140">
        <v>298</v>
      </c>
      <c r="Q527" s="140">
        <v>156</v>
      </c>
      <c r="S527" s="140">
        <v>24.95999999999998</v>
      </c>
    </row>
    <row r="528" spans="1:19" x14ac:dyDescent="0.25">
      <c r="A528" s="139">
        <v>299</v>
      </c>
      <c r="B528" s="140" t="s">
        <v>589</v>
      </c>
      <c r="C528" s="140" t="s">
        <v>2112</v>
      </c>
      <c r="D528" s="141" t="s">
        <v>652</v>
      </c>
      <c r="E528" s="140" t="s">
        <v>1540</v>
      </c>
      <c r="F528" s="140" t="s">
        <v>1857</v>
      </c>
      <c r="G528" s="140" t="s">
        <v>94</v>
      </c>
      <c r="H528" s="140" t="s">
        <v>95</v>
      </c>
      <c r="I528" s="140">
        <v>17</v>
      </c>
      <c r="J528" s="140" t="s">
        <v>589</v>
      </c>
      <c r="K528" s="140" t="s">
        <v>1178</v>
      </c>
      <c r="L528" s="142" t="s">
        <v>1178</v>
      </c>
      <c r="M528" s="140">
        <v>307.63200000000001</v>
      </c>
      <c r="N528" s="140">
        <v>299</v>
      </c>
      <c r="Q528" s="140">
        <v>265.20000000000005</v>
      </c>
      <c r="S528" s="140">
        <v>42.43199999999996</v>
      </c>
    </row>
    <row r="529" spans="1:19" x14ac:dyDescent="0.25">
      <c r="A529" s="139">
        <v>300</v>
      </c>
      <c r="B529" s="140" t="s">
        <v>589</v>
      </c>
      <c r="C529" s="140" t="s">
        <v>2113</v>
      </c>
      <c r="D529" s="141" t="s">
        <v>2114</v>
      </c>
      <c r="E529" s="140" t="s">
        <v>2115</v>
      </c>
      <c r="F529" s="140" t="s">
        <v>1857</v>
      </c>
      <c r="G529" s="140" t="s">
        <v>94</v>
      </c>
      <c r="H529" s="140" t="s">
        <v>95</v>
      </c>
      <c r="I529" s="140">
        <v>7</v>
      </c>
      <c r="J529" s="140" t="s">
        <v>589</v>
      </c>
      <c r="K529" s="140" t="s">
        <v>1178</v>
      </c>
      <c r="L529" s="142" t="s">
        <v>1178</v>
      </c>
      <c r="M529" s="140">
        <v>126.67199999999998</v>
      </c>
      <c r="N529" s="140">
        <v>300</v>
      </c>
      <c r="Q529" s="140">
        <v>109.19999999999999</v>
      </c>
      <c r="S529" s="140">
        <v>17.471999999999994</v>
      </c>
    </row>
    <row r="530" spans="1:19" x14ac:dyDescent="0.25">
      <c r="A530" s="139">
        <v>301</v>
      </c>
      <c r="B530" s="140" t="s">
        <v>589</v>
      </c>
      <c r="C530" s="140" t="s">
        <v>670</v>
      </c>
      <c r="D530" s="141" t="s">
        <v>671</v>
      </c>
      <c r="E530" s="140" t="s">
        <v>1548</v>
      </c>
      <c r="F530" s="140" t="s">
        <v>1857</v>
      </c>
      <c r="G530" s="140" t="s">
        <v>94</v>
      </c>
      <c r="H530" s="140" t="s">
        <v>95</v>
      </c>
      <c r="I530" s="140">
        <v>16</v>
      </c>
      <c r="J530" s="140" t="s">
        <v>589</v>
      </c>
      <c r="K530" s="140" t="s">
        <v>1178</v>
      </c>
      <c r="L530" s="142" t="s">
        <v>1178</v>
      </c>
      <c r="M530" s="140">
        <v>289.536</v>
      </c>
      <c r="N530" s="140">
        <v>301</v>
      </c>
      <c r="Q530" s="140">
        <v>249.60000000000002</v>
      </c>
      <c r="S530" s="140">
        <v>39.935999999999979</v>
      </c>
    </row>
    <row r="531" spans="1:19" x14ac:dyDescent="0.25">
      <c r="A531" s="139">
        <v>302</v>
      </c>
      <c r="B531" s="140" t="s">
        <v>589</v>
      </c>
      <c r="C531" s="140" t="s">
        <v>589</v>
      </c>
      <c r="D531" s="141" t="s">
        <v>613</v>
      </c>
      <c r="E531" s="140" t="s">
        <v>614</v>
      </c>
      <c r="F531" s="140" t="s">
        <v>1857</v>
      </c>
      <c r="G531" s="140" t="s">
        <v>94</v>
      </c>
      <c r="H531" s="140" t="s">
        <v>95</v>
      </c>
      <c r="I531" s="140">
        <v>14</v>
      </c>
      <c r="J531" s="140" t="s">
        <v>589</v>
      </c>
      <c r="K531" s="140" t="s">
        <v>1178</v>
      </c>
      <c r="L531" s="142" t="s">
        <v>1178</v>
      </c>
      <c r="M531" s="140">
        <v>253.34399999999997</v>
      </c>
      <c r="N531" s="140">
        <v>302</v>
      </c>
      <c r="Q531" s="140">
        <v>218.39999999999998</v>
      </c>
      <c r="S531" s="140">
        <v>34.943999999999988</v>
      </c>
    </row>
    <row r="532" spans="1:19" x14ac:dyDescent="0.25">
      <c r="A532" s="139">
        <v>303</v>
      </c>
      <c r="B532" s="140" t="s">
        <v>589</v>
      </c>
      <c r="C532" s="140" t="s">
        <v>589</v>
      </c>
      <c r="D532" s="141" t="s">
        <v>692</v>
      </c>
      <c r="E532" s="140" t="s">
        <v>1555</v>
      </c>
      <c r="F532" s="140" t="s">
        <v>1857</v>
      </c>
      <c r="G532" s="140" t="s">
        <v>94</v>
      </c>
      <c r="H532" s="140" t="s">
        <v>95</v>
      </c>
      <c r="I532" s="140">
        <v>9</v>
      </c>
      <c r="J532" s="140" t="s">
        <v>589</v>
      </c>
      <c r="K532" s="140" t="s">
        <v>1178</v>
      </c>
      <c r="L532" s="142" t="s">
        <v>1178</v>
      </c>
      <c r="M532" s="140">
        <v>162.864</v>
      </c>
      <c r="N532" s="140">
        <v>303</v>
      </c>
      <c r="Q532" s="140">
        <v>140.4</v>
      </c>
      <c r="S532" s="140">
        <v>22.463999999999999</v>
      </c>
    </row>
    <row r="533" spans="1:19" x14ac:dyDescent="0.25">
      <c r="A533" s="139">
        <v>304</v>
      </c>
      <c r="B533" s="140" t="s">
        <v>589</v>
      </c>
      <c r="C533" s="140" t="s">
        <v>589</v>
      </c>
      <c r="D533" s="141" t="s">
        <v>693</v>
      </c>
      <c r="E533" s="140" t="s">
        <v>1556</v>
      </c>
      <c r="F533" s="140" t="s">
        <v>1857</v>
      </c>
      <c r="G533" s="140" t="s">
        <v>94</v>
      </c>
      <c r="H533" s="140" t="s">
        <v>95</v>
      </c>
      <c r="I533" s="140">
        <v>10</v>
      </c>
      <c r="J533" s="140" t="s">
        <v>589</v>
      </c>
      <c r="K533" s="140" t="s">
        <v>1178</v>
      </c>
      <c r="L533" s="142" t="s">
        <v>1178</v>
      </c>
      <c r="M533" s="140">
        <v>180.95999999999998</v>
      </c>
      <c r="N533" s="140">
        <v>304</v>
      </c>
      <c r="Q533" s="140">
        <v>156</v>
      </c>
      <c r="S533" s="140">
        <v>24.95999999999998</v>
      </c>
    </row>
    <row r="534" spans="1:19" x14ac:dyDescent="0.25">
      <c r="A534" s="139">
        <v>305</v>
      </c>
      <c r="B534" s="140" t="s">
        <v>589</v>
      </c>
      <c r="C534" s="140" t="s">
        <v>589</v>
      </c>
      <c r="D534" s="141" t="s">
        <v>633</v>
      </c>
      <c r="E534" s="140" t="s">
        <v>1536</v>
      </c>
      <c r="F534" s="140" t="s">
        <v>1857</v>
      </c>
      <c r="G534" s="140" t="s">
        <v>94</v>
      </c>
      <c r="H534" s="140" t="s">
        <v>95</v>
      </c>
      <c r="I534" s="140">
        <v>13</v>
      </c>
      <c r="J534" s="140" t="s">
        <v>589</v>
      </c>
      <c r="K534" s="140" t="s">
        <v>1178</v>
      </c>
      <c r="L534" s="142" t="s">
        <v>1178</v>
      </c>
      <c r="M534" s="140">
        <v>235.24799999999999</v>
      </c>
      <c r="N534" s="140">
        <v>305</v>
      </c>
      <c r="Q534" s="140">
        <v>202.8</v>
      </c>
      <c r="S534" s="140">
        <v>32.447999999999979</v>
      </c>
    </row>
    <row r="535" spans="1:19" x14ac:dyDescent="0.25">
      <c r="A535" s="139">
        <v>306</v>
      </c>
      <c r="B535" s="140" t="s">
        <v>589</v>
      </c>
      <c r="C535" s="140" t="s">
        <v>2116</v>
      </c>
      <c r="D535" s="141" t="s">
        <v>629</v>
      </c>
      <c r="E535" s="140" t="s">
        <v>628</v>
      </c>
      <c r="F535" s="140" t="s">
        <v>1857</v>
      </c>
      <c r="G535" s="140" t="s">
        <v>94</v>
      </c>
      <c r="H535" s="140" t="s">
        <v>95</v>
      </c>
      <c r="I535" s="140">
        <v>12</v>
      </c>
      <c r="J535" s="140" t="s">
        <v>589</v>
      </c>
      <c r="K535" s="140" t="s">
        <v>1178</v>
      </c>
      <c r="L535" s="142" t="s">
        <v>1178</v>
      </c>
      <c r="M535" s="140">
        <v>217.15200000000002</v>
      </c>
      <c r="N535" s="140">
        <v>306</v>
      </c>
      <c r="Q535" s="140">
        <v>187.20000000000002</v>
      </c>
      <c r="S535" s="140">
        <v>29.951999999999998</v>
      </c>
    </row>
    <row r="536" spans="1:19" x14ac:dyDescent="0.25">
      <c r="A536" s="139">
        <v>307</v>
      </c>
      <c r="B536" s="140" t="s">
        <v>589</v>
      </c>
      <c r="C536" s="140" t="s">
        <v>589</v>
      </c>
      <c r="D536" s="141" t="s">
        <v>638</v>
      </c>
      <c r="E536" s="140" t="s">
        <v>639</v>
      </c>
      <c r="F536" s="140" t="s">
        <v>1857</v>
      </c>
      <c r="G536" s="140" t="s">
        <v>94</v>
      </c>
      <c r="H536" s="140" t="s">
        <v>95</v>
      </c>
      <c r="I536" s="140">
        <v>24</v>
      </c>
      <c r="J536" s="140" t="s">
        <v>589</v>
      </c>
      <c r="K536" s="140" t="s">
        <v>1178</v>
      </c>
      <c r="L536" s="142" t="s">
        <v>1178</v>
      </c>
      <c r="M536" s="140">
        <v>434.30400000000003</v>
      </c>
      <c r="N536" s="140">
        <v>307</v>
      </c>
      <c r="Q536" s="140">
        <v>374.40000000000003</v>
      </c>
      <c r="S536" s="140">
        <v>59.903999999999996</v>
      </c>
    </row>
    <row r="537" spans="1:19" x14ac:dyDescent="0.25">
      <c r="A537" s="139">
        <v>308</v>
      </c>
      <c r="B537" s="140" t="s">
        <v>589</v>
      </c>
      <c r="C537" s="140" t="s">
        <v>589</v>
      </c>
      <c r="D537" s="141" t="s">
        <v>615</v>
      </c>
      <c r="E537" s="140" t="s">
        <v>1526</v>
      </c>
      <c r="F537" s="140" t="s">
        <v>1857</v>
      </c>
      <c r="G537" s="140" t="s">
        <v>94</v>
      </c>
      <c r="H537" s="140" t="s">
        <v>95</v>
      </c>
      <c r="I537" s="140">
        <v>15</v>
      </c>
      <c r="J537" s="140" t="s">
        <v>589</v>
      </c>
      <c r="K537" s="140" t="s">
        <v>1178</v>
      </c>
      <c r="L537" s="142" t="s">
        <v>1178</v>
      </c>
      <c r="M537" s="140">
        <v>271.44</v>
      </c>
      <c r="N537" s="140">
        <v>308</v>
      </c>
      <c r="Q537" s="140">
        <v>234</v>
      </c>
      <c r="S537" s="140">
        <v>37.44</v>
      </c>
    </row>
    <row r="538" spans="1:19" x14ac:dyDescent="0.25">
      <c r="A538" s="139">
        <v>309</v>
      </c>
      <c r="B538" s="140" t="s">
        <v>589</v>
      </c>
      <c r="C538" s="140" t="s">
        <v>589</v>
      </c>
      <c r="D538" s="141" t="s">
        <v>695</v>
      </c>
      <c r="E538" s="140" t="s">
        <v>696</v>
      </c>
      <c r="F538" s="140" t="s">
        <v>1857</v>
      </c>
      <c r="G538" s="140" t="s">
        <v>94</v>
      </c>
      <c r="H538" s="140" t="s">
        <v>95</v>
      </c>
      <c r="I538" s="140">
        <v>10</v>
      </c>
      <c r="J538" s="140" t="s">
        <v>589</v>
      </c>
      <c r="K538" s="140" t="s">
        <v>1178</v>
      </c>
      <c r="L538" s="142" t="s">
        <v>1178</v>
      </c>
      <c r="M538" s="140">
        <v>180.95999999999998</v>
      </c>
      <c r="N538" s="140">
        <v>309</v>
      </c>
      <c r="Q538" s="140">
        <v>156</v>
      </c>
      <c r="S538" s="140">
        <v>24.95999999999998</v>
      </c>
    </row>
    <row r="539" spans="1:19" x14ac:dyDescent="0.25">
      <c r="A539" s="139">
        <v>310</v>
      </c>
      <c r="B539" s="140" t="s">
        <v>589</v>
      </c>
      <c r="C539" s="140" t="s">
        <v>706</v>
      </c>
      <c r="D539" s="141" t="s">
        <v>707</v>
      </c>
      <c r="E539" s="140" t="s">
        <v>1521</v>
      </c>
      <c r="F539" s="140" t="s">
        <v>1857</v>
      </c>
      <c r="G539" s="140" t="s">
        <v>94</v>
      </c>
      <c r="H539" s="140" t="s">
        <v>95</v>
      </c>
      <c r="I539" s="140">
        <v>7</v>
      </c>
      <c r="J539" s="140" t="s">
        <v>589</v>
      </c>
      <c r="K539" s="140" t="s">
        <v>1178</v>
      </c>
      <c r="L539" s="142" t="s">
        <v>1178</v>
      </c>
      <c r="M539" s="140">
        <v>126.67199999999998</v>
      </c>
      <c r="N539" s="140">
        <v>310</v>
      </c>
      <c r="Q539" s="140">
        <v>109.19999999999999</v>
      </c>
      <c r="S539" s="140">
        <v>17.471999999999994</v>
      </c>
    </row>
    <row r="540" spans="1:19" x14ac:dyDescent="0.25">
      <c r="A540" s="139">
        <v>311</v>
      </c>
      <c r="B540" s="140" t="s">
        <v>589</v>
      </c>
      <c r="C540" s="140" t="s">
        <v>706</v>
      </c>
      <c r="D540" s="141" t="s">
        <v>708</v>
      </c>
      <c r="E540" s="140" t="s">
        <v>1522</v>
      </c>
      <c r="F540" s="140" t="s">
        <v>1857</v>
      </c>
      <c r="G540" s="140" t="s">
        <v>94</v>
      </c>
      <c r="H540" s="140" t="s">
        <v>95</v>
      </c>
      <c r="I540" s="140">
        <v>9</v>
      </c>
      <c r="J540" s="140" t="s">
        <v>589</v>
      </c>
      <c r="K540" s="140" t="s">
        <v>1178</v>
      </c>
      <c r="L540" s="142" t="s">
        <v>1178</v>
      </c>
      <c r="M540" s="140">
        <v>162.864</v>
      </c>
      <c r="N540" s="140">
        <v>311</v>
      </c>
      <c r="Q540" s="140">
        <v>140.4</v>
      </c>
      <c r="S540" s="140">
        <v>22.463999999999999</v>
      </c>
    </row>
    <row r="541" spans="1:19" x14ac:dyDescent="0.25">
      <c r="A541" s="139">
        <v>312</v>
      </c>
      <c r="B541" s="140" t="s">
        <v>589</v>
      </c>
      <c r="C541" s="140" t="s">
        <v>696</v>
      </c>
      <c r="D541" s="141" t="s">
        <v>726</v>
      </c>
      <c r="E541" s="140" t="s">
        <v>1519</v>
      </c>
      <c r="F541" s="140" t="s">
        <v>1857</v>
      </c>
      <c r="G541" s="140" t="s">
        <v>94</v>
      </c>
      <c r="H541" s="140" t="s">
        <v>95</v>
      </c>
      <c r="I541" s="140">
        <v>22</v>
      </c>
      <c r="J541" s="140" t="s">
        <v>589</v>
      </c>
      <c r="K541" s="140" t="s">
        <v>1178</v>
      </c>
      <c r="L541" s="142" t="s">
        <v>1178</v>
      </c>
      <c r="M541" s="140">
        <v>398.11200000000002</v>
      </c>
      <c r="N541" s="140">
        <v>312</v>
      </c>
      <c r="Q541" s="140">
        <v>343.20000000000005</v>
      </c>
      <c r="S541" s="140">
        <v>54.911999999999978</v>
      </c>
    </row>
    <row r="542" spans="1:19" x14ac:dyDescent="0.25">
      <c r="A542" s="139">
        <v>313</v>
      </c>
      <c r="B542" s="140" t="s">
        <v>589</v>
      </c>
      <c r="C542" s="140" t="s">
        <v>623</v>
      </c>
      <c r="D542" s="141" t="s">
        <v>624</v>
      </c>
      <c r="E542" s="140" t="s">
        <v>1532</v>
      </c>
      <c r="F542" s="140" t="s">
        <v>1857</v>
      </c>
      <c r="G542" s="140" t="s">
        <v>94</v>
      </c>
      <c r="H542" s="140" t="s">
        <v>95</v>
      </c>
      <c r="I542" s="140">
        <v>14</v>
      </c>
      <c r="J542" s="140" t="s">
        <v>589</v>
      </c>
      <c r="K542" s="140" t="s">
        <v>1178</v>
      </c>
      <c r="L542" s="142" t="s">
        <v>1178</v>
      </c>
      <c r="M542" s="140">
        <v>253.34399999999997</v>
      </c>
      <c r="N542" s="140">
        <v>313</v>
      </c>
      <c r="Q542" s="140">
        <v>218.39999999999998</v>
      </c>
      <c r="S542" s="140">
        <v>34.943999999999988</v>
      </c>
    </row>
    <row r="543" spans="1:19" x14ac:dyDescent="0.25">
      <c r="A543" s="139">
        <v>314</v>
      </c>
      <c r="B543" s="140" t="s">
        <v>589</v>
      </c>
      <c r="C543" s="140" t="s">
        <v>589</v>
      </c>
      <c r="D543" s="141" t="s">
        <v>640</v>
      </c>
      <c r="E543" s="140" t="s">
        <v>127</v>
      </c>
      <c r="F543" s="140" t="s">
        <v>1857</v>
      </c>
      <c r="G543" s="140" t="s">
        <v>94</v>
      </c>
      <c r="H543" s="140" t="s">
        <v>95</v>
      </c>
      <c r="I543" s="140">
        <v>16</v>
      </c>
      <c r="J543" s="140" t="s">
        <v>589</v>
      </c>
      <c r="K543" s="140" t="s">
        <v>1178</v>
      </c>
      <c r="L543" s="142" t="s">
        <v>1178</v>
      </c>
      <c r="M543" s="140">
        <v>289.536</v>
      </c>
      <c r="N543" s="140">
        <v>314</v>
      </c>
      <c r="Q543" s="140">
        <v>249.60000000000002</v>
      </c>
      <c r="S543" s="140">
        <v>39.935999999999979</v>
      </c>
    </row>
    <row r="544" spans="1:19" x14ac:dyDescent="0.25">
      <c r="A544" s="139">
        <v>315</v>
      </c>
      <c r="B544" s="140" t="s">
        <v>589</v>
      </c>
      <c r="C544" s="140" t="s">
        <v>278</v>
      </c>
      <c r="D544" s="141" t="s">
        <v>645</v>
      </c>
      <c r="E544" s="140" t="s">
        <v>278</v>
      </c>
      <c r="F544" s="140" t="s">
        <v>1857</v>
      </c>
      <c r="G544" s="140" t="s">
        <v>94</v>
      </c>
      <c r="H544" s="140" t="s">
        <v>95</v>
      </c>
      <c r="I544" s="140">
        <v>19</v>
      </c>
      <c r="J544" s="140" t="s">
        <v>589</v>
      </c>
      <c r="K544" s="140" t="s">
        <v>1178</v>
      </c>
      <c r="L544" s="142" t="s">
        <v>1178</v>
      </c>
      <c r="M544" s="140">
        <v>343.82399999999996</v>
      </c>
      <c r="N544" s="140">
        <v>315</v>
      </c>
      <c r="Q544" s="140">
        <v>296.39999999999998</v>
      </c>
      <c r="S544" s="140">
        <v>47.423999999999978</v>
      </c>
    </row>
    <row r="545" spans="1:19" x14ac:dyDescent="0.25">
      <c r="A545" s="139">
        <v>316</v>
      </c>
      <c r="B545" s="140" t="s">
        <v>589</v>
      </c>
      <c r="C545" s="140" t="s">
        <v>589</v>
      </c>
      <c r="D545" s="141" t="s">
        <v>617</v>
      </c>
      <c r="E545" s="140" t="s">
        <v>253</v>
      </c>
      <c r="F545" s="140" t="s">
        <v>1857</v>
      </c>
      <c r="G545" s="140" t="s">
        <v>94</v>
      </c>
      <c r="H545" s="140" t="s">
        <v>95</v>
      </c>
      <c r="I545" s="140">
        <v>17</v>
      </c>
      <c r="J545" s="140" t="s">
        <v>589</v>
      </c>
      <c r="K545" s="140" t="s">
        <v>1178</v>
      </c>
      <c r="L545" s="142" t="s">
        <v>1178</v>
      </c>
      <c r="M545" s="140">
        <v>307.63200000000001</v>
      </c>
      <c r="N545" s="140">
        <v>316</v>
      </c>
      <c r="Q545" s="140">
        <v>265.20000000000005</v>
      </c>
      <c r="S545" s="140">
        <v>42.43199999999996</v>
      </c>
    </row>
    <row r="546" spans="1:19" x14ac:dyDescent="0.25">
      <c r="A546" s="139">
        <v>317</v>
      </c>
      <c r="B546" s="140" t="s">
        <v>589</v>
      </c>
      <c r="C546" s="140" t="s">
        <v>1198</v>
      </c>
      <c r="D546" s="141" t="s">
        <v>1494</v>
      </c>
      <c r="E546" s="140" t="s">
        <v>1495</v>
      </c>
      <c r="F546" s="140" t="s">
        <v>1857</v>
      </c>
      <c r="G546" s="140" t="s">
        <v>94</v>
      </c>
      <c r="H546" s="140" t="s">
        <v>95</v>
      </c>
      <c r="I546" s="140">
        <v>10</v>
      </c>
      <c r="J546" s="140" t="s">
        <v>589</v>
      </c>
      <c r="K546" s="140" t="s">
        <v>1178</v>
      </c>
      <c r="L546" s="142" t="s">
        <v>1178</v>
      </c>
      <c r="M546" s="140">
        <v>180.95999999999998</v>
      </c>
      <c r="N546" s="140">
        <v>317</v>
      </c>
      <c r="Q546" s="140">
        <v>156</v>
      </c>
      <c r="S546" s="140">
        <v>24.95999999999998</v>
      </c>
    </row>
    <row r="547" spans="1:19" x14ac:dyDescent="0.25">
      <c r="A547" s="139">
        <v>318</v>
      </c>
      <c r="B547" s="140" t="s">
        <v>589</v>
      </c>
      <c r="C547" s="140" t="s">
        <v>2117</v>
      </c>
      <c r="D547" s="141" t="s">
        <v>2118</v>
      </c>
      <c r="E547" s="140" t="s">
        <v>2119</v>
      </c>
      <c r="F547" s="140" t="s">
        <v>1857</v>
      </c>
      <c r="G547" s="140" t="s">
        <v>94</v>
      </c>
      <c r="H547" s="140" t="s">
        <v>95</v>
      </c>
      <c r="I547" s="140">
        <v>28</v>
      </c>
      <c r="J547" s="140" t="s">
        <v>589</v>
      </c>
      <c r="K547" s="140" t="s">
        <v>1178</v>
      </c>
      <c r="L547" s="142" t="s">
        <v>1178</v>
      </c>
      <c r="M547" s="140">
        <v>506.68799999999993</v>
      </c>
      <c r="N547" s="140">
        <v>318</v>
      </c>
      <c r="Q547" s="140">
        <v>436.79999999999995</v>
      </c>
      <c r="S547" s="140">
        <v>69.887999999999977</v>
      </c>
    </row>
    <row r="548" spans="1:19" x14ac:dyDescent="0.25">
      <c r="A548" s="139">
        <v>319</v>
      </c>
      <c r="B548" s="140" t="s">
        <v>589</v>
      </c>
      <c r="C548" s="140" t="s">
        <v>589</v>
      </c>
      <c r="D548" s="141" t="s">
        <v>631</v>
      </c>
      <c r="E548" s="140" t="s">
        <v>1534</v>
      </c>
      <c r="F548" s="140" t="s">
        <v>1857</v>
      </c>
      <c r="G548" s="140" t="s">
        <v>94</v>
      </c>
      <c r="H548" s="140" t="s">
        <v>95</v>
      </c>
      <c r="I548" s="140">
        <v>16</v>
      </c>
      <c r="J548" s="140" t="s">
        <v>589</v>
      </c>
      <c r="K548" s="140" t="s">
        <v>1178</v>
      </c>
      <c r="L548" s="142" t="s">
        <v>1178</v>
      </c>
      <c r="M548" s="140">
        <v>289.536</v>
      </c>
      <c r="N548" s="140">
        <v>319</v>
      </c>
      <c r="Q548" s="140">
        <v>249.60000000000002</v>
      </c>
      <c r="S548" s="140">
        <v>39.935999999999979</v>
      </c>
    </row>
    <row r="549" spans="1:19" x14ac:dyDescent="0.25">
      <c r="A549" s="139">
        <v>320</v>
      </c>
      <c r="B549" s="140" t="s">
        <v>589</v>
      </c>
      <c r="C549" s="140" t="s">
        <v>589</v>
      </c>
      <c r="D549" s="141" t="s">
        <v>684</v>
      </c>
      <c r="E549" s="140" t="s">
        <v>1552</v>
      </c>
      <c r="F549" s="140" t="s">
        <v>1857</v>
      </c>
      <c r="G549" s="140" t="s">
        <v>94</v>
      </c>
      <c r="H549" s="140" t="s">
        <v>95</v>
      </c>
      <c r="I549" s="140">
        <v>14</v>
      </c>
      <c r="J549" s="140" t="s">
        <v>589</v>
      </c>
      <c r="K549" s="140" t="s">
        <v>1178</v>
      </c>
      <c r="L549" s="142" t="s">
        <v>1178</v>
      </c>
      <c r="M549" s="140">
        <v>253.34399999999997</v>
      </c>
      <c r="N549" s="140">
        <v>320</v>
      </c>
      <c r="Q549" s="140">
        <v>218.39999999999998</v>
      </c>
      <c r="S549" s="140">
        <v>34.943999999999988</v>
      </c>
    </row>
    <row r="550" spans="1:19" x14ac:dyDescent="0.25">
      <c r="A550" s="139">
        <v>321</v>
      </c>
      <c r="B550" s="140" t="s">
        <v>589</v>
      </c>
      <c r="C550" s="140" t="s">
        <v>589</v>
      </c>
      <c r="D550" s="141" t="s">
        <v>689</v>
      </c>
      <c r="E550" s="140" t="s">
        <v>1554</v>
      </c>
      <c r="F550" s="140" t="s">
        <v>1857</v>
      </c>
      <c r="G550" s="140" t="s">
        <v>94</v>
      </c>
      <c r="H550" s="140" t="s">
        <v>95</v>
      </c>
      <c r="I550" s="140">
        <v>12</v>
      </c>
      <c r="J550" s="140" t="s">
        <v>589</v>
      </c>
      <c r="K550" s="140" t="s">
        <v>1178</v>
      </c>
      <c r="L550" s="142" t="s">
        <v>1178</v>
      </c>
      <c r="M550" s="140">
        <v>217.15200000000002</v>
      </c>
      <c r="N550" s="140">
        <v>321</v>
      </c>
      <c r="Q550" s="140">
        <v>187.20000000000002</v>
      </c>
      <c r="S550" s="140">
        <v>29.951999999999998</v>
      </c>
    </row>
    <row r="551" spans="1:19" x14ac:dyDescent="0.25">
      <c r="A551" s="139">
        <v>322</v>
      </c>
      <c r="B551" s="140" t="s">
        <v>589</v>
      </c>
      <c r="C551" s="140" t="s">
        <v>677</v>
      </c>
      <c r="D551" s="141" t="s">
        <v>678</v>
      </c>
      <c r="E551" s="140" t="s">
        <v>677</v>
      </c>
      <c r="F551" s="140" t="s">
        <v>1857</v>
      </c>
      <c r="G551" s="140" t="s">
        <v>94</v>
      </c>
      <c r="H551" s="140" t="s">
        <v>95</v>
      </c>
      <c r="I551" s="140">
        <v>16</v>
      </c>
      <c r="J551" s="140" t="s">
        <v>589</v>
      </c>
      <c r="K551" s="140" t="s">
        <v>1178</v>
      </c>
      <c r="L551" s="142" t="s">
        <v>1177</v>
      </c>
      <c r="M551" s="140">
        <v>289.536</v>
      </c>
      <c r="N551" s="140">
        <v>322</v>
      </c>
      <c r="Q551" s="140">
        <v>249.60000000000002</v>
      </c>
      <c r="S551" s="140">
        <v>39.935999999999979</v>
      </c>
    </row>
    <row r="552" spans="1:19" x14ac:dyDescent="0.25">
      <c r="A552" s="139">
        <v>323</v>
      </c>
      <c r="B552" s="140" t="s">
        <v>589</v>
      </c>
      <c r="C552" s="140" t="s">
        <v>674</v>
      </c>
      <c r="D552" s="141" t="s">
        <v>675</v>
      </c>
      <c r="E552" s="140" t="s">
        <v>674</v>
      </c>
      <c r="F552" s="140" t="s">
        <v>1857</v>
      </c>
      <c r="G552" s="140" t="s">
        <v>94</v>
      </c>
      <c r="H552" s="140" t="s">
        <v>95</v>
      </c>
      <c r="I552" s="140">
        <v>10</v>
      </c>
      <c r="J552" s="140" t="s">
        <v>589</v>
      </c>
      <c r="K552" s="140" t="s">
        <v>1178</v>
      </c>
      <c r="L552" s="142" t="s">
        <v>1177</v>
      </c>
      <c r="M552" s="140">
        <v>180.95999999999998</v>
      </c>
      <c r="N552" s="140">
        <v>323</v>
      </c>
      <c r="Q552" s="140">
        <v>156</v>
      </c>
      <c r="S552" s="140">
        <v>24.95999999999998</v>
      </c>
    </row>
    <row r="553" spans="1:19" x14ac:dyDescent="0.25">
      <c r="A553" s="139">
        <v>324</v>
      </c>
      <c r="B553" s="140" t="s">
        <v>589</v>
      </c>
      <c r="C553" s="140" t="s">
        <v>589</v>
      </c>
      <c r="D553" s="141" t="s">
        <v>694</v>
      </c>
      <c r="E553" s="140" t="s">
        <v>1557</v>
      </c>
      <c r="F553" s="140" t="s">
        <v>1857</v>
      </c>
      <c r="G553" s="140" t="s">
        <v>94</v>
      </c>
      <c r="H553" s="140" t="s">
        <v>95</v>
      </c>
      <c r="I553" s="140">
        <v>13</v>
      </c>
      <c r="J553" s="140" t="s">
        <v>589</v>
      </c>
      <c r="K553" s="140" t="s">
        <v>1178</v>
      </c>
      <c r="L553" s="142" t="s">
        <v>1178</v>
      </c>
      <c r="M553" s="140">
        <v>235.24799999999999</v>
      </c>
      <c r="N553" s="140">
        <v>324</v>
      </c>
      <c r="Q553" s="140">
        <v>202.8</v>
      </c>
      <c r="S553" s="140">
        <v>32.447999999999979</v>
      </c>
    </row>
    <row r="554" spans="1:19" x14ac:dyDescent="0.25">
      <c r="A554" s="139">
        <v>325</v>
      </c>
      <c r="B554" s="140" t="s">
        <v>589</v>
      </c>
      <c r="C554" s="140" t="s">
        <v>589</v>
      </c>
      <c r="D554" s="141" t="s">
        <v>648</v>
      </c>
      <c r="E554" s="140" t="s">
        <v>1537</v>
      </c>
      <c r="F554" s="140" t="s">
        <v>1857</v>
      </c>
      <c r="G554" s="140" t="s">
        <v>94</v>
      </c>
      <c r="H554" s="140" t="s">
        <v>95</v>
      </c>
      <c r="I554" s="140">
        <v>13</v>
      </c>
      <c r="J554" s="140" t="s">
        <v>589</v>
      </c>
      <c r="K554" s="140" t="s">
        <v>1178</v>
      </c>
      <c r="L554" s="142" t="s">
        <v>1178</v>
      </c>
      <c r="M554" s="140">
        <v>235.24799999999999</v>
      </c>
      <c r="N554" s="140">
        <v>325</v>
      </c>
      <c r="Q554" s="140">
        <v>202.8</v>
      </c>
      <c r="S554" s="140">
        <v>32.447999999999979</v>
      </c>
    </row>
    <row r="555" spans="1:19" x14ac:dyDescent="0.25">
      <c r="A555" s="139">
        <v>326</v>
      </c>
      <c r="B555" s="140" t="s">
        <v>589</v>
      </c>
      <c r="C555" s="140" t="s">
        <v>589</v>
      </c>
      <c r="D555" s="141" t="s">
        <v>655</v>
      </c>
      <c r="E555" s="140" t="s">
        <v>1543</v>
      </c>
      <c r="F555" s="140" t="s">
        <v>1857</v>
      </c>
      <c r="G555" s="140" t="s">
        <v>94</v>
      </c>
      <c r="H555" s="140" t="s">
        <v>95</v>
      </c>
      <c r="I555" s="140">
        <v>14</v>
      </c>
      <c r="J555" s="140" t="s">
        <v>589</v>
      </c>
      <c r="K555" s="140" t="s">
        <v>1178</v>
      </c>
      <c r="L555" s="142" t="s">
        <v>1178</v>
      </c>
      <c r="M555" s="140">
        <v>253.34399999999997</v>
      </c>
      <c r="N555" s="140">
        <v>326</v>
      </c>
      <c r="Q555" s="140">
        <v>218.39999999999998</v>
      </c>
      <c r="S555" s="140">
        <v>34.943999999999988</v>
      </c>
    </row>
    <row r="556" spans="1:19" x14ac:dyDescent="0.25">
      <c r="A556" s="139">
        <v>327</v>
      </c>
      <c r="B556" s="140" t="s">
        <v>589</v>
      </c>
      <c r="C556" s="140" t="s">
        <v>589</v>
      </c>
      <c r="D556" s="141" t="s">
        <v>618</v>
      </c>
      <c r="E556" s="140" t="s">
        <v>1528</v>
      </c>
      <c r="F556" s="140" t="s">
        <v>1857</v>
      </c>
      <c r="G556" s="140" t="s">
        <v>94</v>
      </c>
      <c r="H556" s="140" t="s">
        <v>95</v>
      </c>
      <c r="I556" s="140">
        <v>15</v>
      </c>
      <c r="J556" s="140" t="s">
        <v>589</v>
      </c>
      <c r="K556" s="140" t="s">
        <v>1178</v>
      </c>
      <c r="L556" s="142" t="s">
        <v>1178</v>
      </c>
      <c r="M556" s="140">
        <v>271.44</v>
      </c>
      <c r="N556" s="140">
        <v>327</v>
      </c>
      <c r="Q556" s="140">
        <v>234</v>
      </c>
      <c r="S556" s="140">
        <v>37.44</v>
      </c>
    </row>
    <row r="557" spans="1:19" x14ac:dyDescent="0.25">
      <c r="A557" s="139">
        <v>328</v>
      </c>
      <c r="B557" s="140" t="s">
        <v>589</v>
      </c>
      <c r="C557" s="140" t="s">
        <v>663</v>
      </c>
      <c r="D557" s="141" t="s">
        <v>664</v>
      </c>
      <c r="E557" s="140" t="s">
        <v>1545</v>
      </c>
      <c r="F557" s="140" t="s">
        <v>1857</v>
      </c>
      <c r="G557" s="140" t="s">
        <v>94</v>
      </c>
      <c r="H557" s="140" t="s">
        <v>95</v>
      </c>
      <c r="I557" s="140">
        <v>14</v>
      </c>
      <c r="J557" s="140" t="s">
        <v>589</v>
      </c>
      <c r="K557" s="140" t="s">
        <v>1178</v>
      </c>
      <c r="L557" s="142" t="s">
        <v>1178</v>
      </c>
      <c r="M557" s="140">
        <v>253.34399999999997</v>
      </c>
      <c r="N557" s="140">
        <v>328</v>
      </c>
      <c r="Q557" s="140">
        <v>218.39999999999998</v>
      </c>
      <c r="S557" s="140">
        <v>34.943999999999988</v>
      </c>
    </row>
    <row r="558" spans="1:19" x14ac:dyDescent="0.25">
      <c r="A558" s="139">
        <v>329</v>
      </c>
      <c r="B558" s="140" t="s">
        <v>589</v>
      </c>
      <c r="C558" s="140" t="s">
        <v>639</v>
      </c>
      <c r="D558" s="141" t="s">
        <v>644</v>
      </c>
      <c r="E558" s="140" t="s">
        <v>643</v>
      </c>
      <c r="F558" s="140" t="s">
        <v>1857</v>
      </c>
      <c r="G558" s="140" t="s">
        <v>94</v>
      </c>
      <c r="H558" s="140" t="s">
        <v>95</v>
      </c>
      <c r="I558" s="140">
        <v>18</v>
      </c>
      <c r="J558" s="140" t="s">
        <v>589</v>
      </c>
      <c r="K558" s="140" t="s">
        <v>1178</v>
      </c>
      <c r="L558" s="142" t="s">
        <v>1178</v>
      </c>
      <c r="M558" s="140">
        <v>325.72800000000001</v>
      </c>
      <c r="N558" s="140">
        <v>329</v>
      </c>
      <c r="Q558" s="140">
        <v>280.8</v>
      </c>
      <c r="S558" s="140">
        <v>44.927999999999997</v>
      </c>
    </row>
    <row r="559" spans="1:19" x14ac:dyDescent="0.25">
      <c r="A559" s="139">
        <v>330</v>
      </c>
      <c r="B559" s="140" t="s">
        <v>589</v>
      </c>
      <c r="C559" s="140" t="s">
        <v>589</v>
      </c>
      <c r="D559" s="141" t="s">
        <v>616</v>
      </c>
      <c r="E559" s="140" t="s">
        <v>1527</v>
      </c>
      <c r="F559" s="140" t="s">
        <v>1857</v>
      </c>
      <c r="G559" s="140" t="s">
        <v>94</v>
      </c>
      <c r="H559" s="140" t="s">
        <v>95</v>
      </c>
      <c r="I559" s="140">
        <v>14</v>
      </c>
      <c r="J559" s="140" t="s">
        <v>589</v>
      </c>
      <c r="K559" s="140" t="s">
        <v>1178</v>
      </c>
      <c r="L559" s="142" t="s">
        <v>1178</v>
      </c>
      <c r="M559" s="140">
        <v>253.34399999999997</v>
      </c>
      <c r="N559" s="140">
        <v>330</v>
      </c>
      <c r="Q559" s="140">
        <v>218.39999999999998</v>
      </c>
      <c r="S559" s="140">
        <v>34.943999999999988</v>
      </c>
    </row>
    <row r="560" spans="1:19" x14ac:dyDescent="0.25">
      <c r="A560" s="139">
        <v>331</v>
      </c>
      <c r="B560" s="140" t="s">
        <v>589</v>
      </c>
      <c r="C560" s="140" t="s">
        <v>2120</v>
      </c>
      <c r="D560" s="141" t="s">
        <v>2121</v>
      </c>
      <c r="E560" s="140" t="s">
        <v>2122</v>
      </c>
      <c r="F560" s="140" t="s">
        <v>1857</v>
      </c>
      <c r="G560" s="140" t="s">
        <v>94</v>
      </c>
      <c r="H560" s="140" t="s">
        <v>95</v>
      </c>
      <c r="I560" s="140">
        <v>14</v>
      </c>
      <c r="J560" s="140" t="s">
        <v>589</v>
      </c>
      <c r="K560" s="140" t="s">
        <v>1178</v>
      </c>
      <c r="L560" s="142" t="s">
        <v>1177</v>
      </c>
      <c r="M560" s="140">
        <v>253.34399999999997</v>
      </c>
      <c r="N560" s="140">
        <v>331</v>
      </c>
      <c r="Q560" s="140">
        <v>218.39999999999998</v>
      </c>
      <c r="S560" s="140">
        <v>34.943999999999988</v>
      </c>
    </row>
    <row r="561" spans="1:19" x14ac:dyDescent="0.25">
      <c r="A561" s="139">
        <v>332</v>
      </c>
      <c r="B561" s="140" t="s">
        <v>706</v>
      </c>
      <c r="C561" s="140" t="s">
        <v>781</v>
      </c>
      <c r="D561" s="141" t="s">
        <v>782</v>
      </c>
      <c r="E561" s="140" t="s">
        <v>1312</v>
      </c>
      <c r="F561" s="140" t="s">
        <v>1857</v>
      </c>
      <c r="G561" s="140" t="s">
        <v>94</v>
      </c>
      <c r="H561" s="140" t="s">
        <v>95</v>
      </c>
      <c r="I561" s="140">
        <v>11</v>
      </c>
      <c r="J561" s="140" t="s">
        <v>706</v>
      </c>
      <c r="K561" s="140" t="s">
        <v>1849</v>
      </c>
      <c r="L561" s="142" t="s">
        <v>1177</v>
      </c>
      <c r="M561" s="140">
        <v>531.29999999999995</v>
      </c>
      <c r="N561" s="140">
        <v>332</v>
      </c>
      <c r="Q561" s="140">
        <v>462</v>
      </c>
      <c r="S561" s="140">
        <v>69.299999999999955</v>
      </c>
    </row>
    <row r="562" spans="1:19" x14ac:dyDescent="0.25">
      <c r="A562" s="139">
        <v>333</v>
      </c>
      <c r="B562" s="140" t="s">
        <v>706</v>
      </c>
      <c r="C562" s="140" t="s">
        <v>783</v>
      </c>
      <c r="D562" s="141" t="s">
        <v>784</v>
      </c>
      <c r="E562" s="140" t="s">
        <v>783</v>
      </c>
      <c r="F562" s="140" t="s">
        <v>1857</v>
      </c>
      <c r="G562" s="140" t="s">
        <v>94</v>
      </c>
      <c r="H562" s="140" t="s">
        <v>95</v>
      </c>
      <c r="I562" s="140">
        <v>5</v>
      </c>
      <c r="J562" s="140" t="s">
        <v>706</v>
      </c>
      <c r="K562" s="140" t="s">
        <v>1849</v>
      </c>
      <c r="L562" s="142" t="s">
        <v>1177</v>
      </c>
      <c r="M562" s="140">
        <v>241.49999999999997</v>
      </c>
      <c r="N562" s="140">
        <v>333</v>
      </c>
      <c r="Q562" s="140">
        <v>210</v>
      </c>
      <c r="S562" s="140">
        <v>31.499999999999972</v>
      </c>
    </row>
    <row r="563" spans="1:19" x14ac:dyDescent="0.25">
      <c r="A563" s="139">
        <v>334</v>
      </c>
      <c r="B563" s="140" t="s">
        <v>706</v>
      </c>
      <c r="C563" s="140" t="s">
        <v>2123</v>
      </c>
      <c r="D563" s="141" t="s">
        <v>2124</v>
      </c>
      <c r="E563" s="140" t="s">
        <v>2125</v>
      </c>
      <c r="F563" s="140" t="s">
        <v>1857</v>
      </c>
      <c r="G563" s="140" t="s">
        <v>94</v>
      </c>
      <c r="H563" s="140" t="s">
        <v>95</v>
      </c>
      <c r="I563" s="140">
        <v>5</v>
      </c>
      <c r="J563" s="140" t="s">
        <v>706</v>
      </c>
      <c r="K563" s="140" t="s">
        <v>1849</v>
      </c>
      <c r="L563" s="142" t="s">
        <v>1177</v>
      </c>
      <c r="M563" s="140">
        <v>241.49999999999997</v>
      </c>
      <c r="N563" s="140">
        <v>334</v>
      </c>
      <c r="Q563" s="140">
        <v>210</v>
      </c>
      <c r="S563" s="140">
        <v>31.499999999999972</v>
      </c>
    </row>
    <row r="564" spans="1:19" x14ac:dyDescent="0.25">
      <c r="A564" s="139">
        <v>335</v>
      </c>
      <c r="B564" s="140" t="s">
        <v>706</v>
      </c>
      <c r="C564" s="140" t="s">
        <v>785</v>
      </c>
      <c r="D564" s="141" t="s">
        <v>792</v>
      </c>
      <c r="E564" s="140" t="s">
        <v>1343</v>
      </c>
      <c r="F564" s="140" t="s">
        <v>1857</v>
      </c>
      <c r="G564" s="140" t="s">
        <v>94</v>
      </c>
      <c r="H564" s="140" t="s">
        <v>95</v>
      </c>
      <c r="I564" s="140">
        <v>8</v>
      </c>
      <c r="J564" s="140" t="s">
        <v>706</v>
      </c>
      <c r="K564" s="140" t="s">
        <v>1849</v>
      </c>
      <c r="L564" s="142" t="s">
        <v>1177</v>
      </c>
      <c r="M564" s="140">
        <v>386.4</v>
      </c>
      <c r="N564" s="140">
        <v>335</v>
      </c>
      <c r="Q564" s="140">
        <v>336</v>
      </c>
      <c r="S564" s="140">
        <v>50.399999999999977</v>
      </c>
    </row>
    <row r="565" spans="1:19" x14ac:dyDescent="0.25">
      <c r="A565" s="139">
        <v>336</v>
      </c>
      <c r="B565" s="140" t="s">
        <v>706</v>
      </c>
      <c r="C565" s="140" t="s">
        <v>788</v>
      </c>
      <c r="D565" s="141" t="s">
        <v>789</v>
      </c>
      <c r="E565" s="140" t="s">
        <v>788</v>
      </c>
      <c r="F565" s="140" t="s">
        <v>1857</v>
      </c>
      <c r="G565" s="140" t="s">
        <v>94</v>
      </c>
      <c r="H565" s="140" t="s">
        <v>95</v>
      </c>
      <c r="I565" s="140">
        <v>10</v>
      </c>
      <c r="J565" s="140" t="s">
        <v>706</v>
      </c>
      <c r="K565" s="140" t="s">
        <v>1849</v>
      </c>
      <c r="L565" s="142" t="s">
        <v>1177</v>
      </c>
      <c r="M565" s="140">
        <v>482.99999999999994</v>
      </c>
      <c r="N565" s="140">
        <v>336</v>
      </c>
      <c r="Q565" s="140">
        <v>420</v>
      </c>
      <c r="S565" s="140">
        <v>62.999999999999943</v>
      </c>
    </row>
    <row r="566" spans="1:19" x14ac:dyDescent="0.25">
      <c r="A566" s="139">
        <v>337</v>
      </c>
      <c r="B566" s="140" t="s">
        <v>706</v>
      </c>
      <c r="C566" s="140" t="s">
        <v>786</v>
      </c>
      <c r="D566" s="141" t="s">
        <v>787</v>
      </c>
      <c r="E566" s="140" t="s">
        <v>786</v>
      </c>
      <c r="F566" s="140" t="s">
        <v>1857</v>
      </c>
      <c r="G566" s="140" t="s">
        <v>94</v>
      </c>
      <c r="H566" s="140" t="s">
        <v>95</v>
      </c>
      <c r="I566" s="140">
        <v>7</v>
      </c>
      <c r="J566" s="140" t="s">
        <v>706</v>
      </c>
      <c r="K566" s="140" t="s">
        <v>1849</v>
      </c>
      <c r="L566" s="142" t="s">
        <v>1177</v>
      </c>
      <c r="M566" s="140">
        <v>338.09999999999997</v>
      </c>
      <c r="N566" s="140">
        <v>337</v>
      </c>
      <c r="Q566" s="140">
        <v>294</v>
      </c>
      <c r="S566" s="140">
        <v>44.099999999999966</v>
      </c>
    </row>
    <row r="567" spans="1:19" x14ac:dyDescent="0.25">
      <c r="A567" s="139">
        <v>338</v>
      </c>
      <c r="B567" s="140" t="s">
        <v>794</v>
      </c>
      <c r="C567" s="140" t="s">
        <v>539</v>
      </c>
      <c r="D567" s="141" t="s">
        <v>807</v>
      </c>
      <c r="E567" s="140" t="s">
        <v>539</v>
      </c>
      <c r="F567" s="140" t="s">
        <v>1857</v>
      </c>
      <c r="G567" s="140" t="s">
        <v>94</v>
      </c>
      <c r="H567" s="140" t="s">
        <v>95</v>
      </c>
      <c r="I567" s="140">
        <v>8</v>
      </c>
      <c r="J567" s="140" t="s">
        <v>794</v>
      </c>
      <c r="K567" s="140" t="s">
        <v>1849</v>
      </c>
      <c r="L567" s="142" t="s">
        <v>1177</v>
      </c>
      <c r="M567" s="140">
        <v>386.4</v>
      </c>
      <c r="N567" s="140">
        <v>338</v>
      </c>
      <c r="Q567" s="140">
        <v>336</v>
      </c>
      <c r="S567" s="140">
        <v>50.399999999999977</v>
      </c>
    </row>
    <row r="568" spans="1:19" x14ac:dyDescent="0.25">
      <c r="A568" s="139">
        <v>339</v>
      </c>
      <c r="B568" s="140" t="s">
        <v>794</v>
      </c>
      <c r="C568" s="140" t="s">
        <v>800</v>
      </c>
      <c r="D568" s="141" t="s">
        <v>801</v>
      </c>
      <c r="E568" s="140" t="s">
        <v>800</v>
      </c>
      <c r="F568" s="140" t="s">
        <v>1857</v>
      </c>
      <c r="G568" s="140" t="s">
        <v>94</v>
      </c>
      <c r="H568" s="140" t="s">
        <v>95</v>
      </c>
      <c r="I568" s="140">
        <v>9</v>
      </c>
      <c r="J568" s="140" t="s">
        <v>794</v>
      </c>
      <c r="K568" s="140" t="s">
        <v>1849</v>
      </c>
      <c r="L568" s="142" t="s">
        <v>1177</v>
      </c>
      <c r="M568" s="140">
        <v>434.7</v>
      </c>
      <c r="N568" s="140">
        <v>339</v>
      </c>
      <c r="Q568" s="140">
        <v>378</v>
      </c>
      <c r="S568" s="140">
        <v>56.699999999999989</v>
      </c>
    </row>
    <row r="569" spans="1:19" x14ac:dyDescent="0.25">
      <c r="A569" s="139">
        <v>340</v>
      </c>
      <c r="B569" s="140" t="s">
        <v>794</v>
      </c>
      <c r="C569" s="140" t="s">
        <v>2126</v>
      </c>
      <c r="D569" s="141" t="s">
        <v>2127</v>
      </c>
      <c r="E569" s="140" t="s">
        <v>2126</v>
      </c>
      <c r="F569" s="140" t="s">
        <v>1857</v>
      </c>
      <c r="G569" s="140" t="s">
        <v>94</v>
      </c>
      <c r="H569" s="140" t="s">
        <v>95</v>
      </c>
      <c r="I569" s="140">
        <v>8</v>
      </c>
      <c r="J569" s="140" t="s">
        <v>794</v>
      </c>
      <c r="K569" s="140" t="s">
        <v>1849</v>
      </c>
      <c r="L569" s="142" t="s">
        <v>1177</v>
      </c>
      <c r="M569" s="140">
        <v>386.4</v>
      </c>
      <c r="N569" s="140">
        <v>340</v>
      </c>
      <c r="Q569" s="140">
        <v>336</v>
      </c>
      <c r="S569" s="140">
        <v>50.399999999999977</v>
      </c>
    </row>
    <row r="570" spans="1:19" x14ac:dyDescent="0.25">
      <c r="A570" s="139">
        <v>341</v>
      </c>
      <c r="B570" s="140" t="s">
        <v>794</v>
      </c>
      <c r="C570" s="140" t="s">
        <v>1348</v>
      </c>
      <c r="D570" s="141" t="s">
        <v>799</v>
      </c>
      <c r="E570" s="140" t="s">
        <v>1348</v>
      </c>
      <c r="F570" s="140" t="s">
        <v>1857</v>
      </c>
      <c r="G570" s="140" t="s">
        <v>94</v>
      </c>
      <c r="H570" s="140" t="s">
        <v>95</v>
      </c>
      <c r="I570" s="140">
        <v>11</v>
      </c>
      <c r="J570" s="140" t="s">
        <v>794</v>
      </c>
      <c r="K570" s="140" t="s">
        <v>1849</v>
      </c>
      <c r="L570" s="142" t="s">
        <v>1177</v>
      </c>
      <c r="M570" s="140">
        <v>531.29999999999995</v>
      </c>
      <c r="N570" s="140">
        <v>341</v>
      </c>
      <c r="Q570" s="140">
        <v>462</v>
      </c>
      <c r="S570" s="140">
        <v>69.299999999999955</v>
      </c>
    </row>
    <row r="571" spans="1:19" x14ac:dyDescent="0.25">
      <c r="A571" s="139">
        <v>342</v>
      </c>
      <c r="B571" s="140" t="s">
        <v>794</v>
      </c>
      <c r="C571" s="140" t="s">
        <v>1188</v>
      </c>
      <c r="D571" s="141" t="s">
        <v>1347</v>
      </c>
      <c r="E571" s="140" t="s">
        <v>1188</v>
      </c>
      <c r="F571" s="140" t="s">
        <v>1857</v>
      </c>
      <c r="G571" s="140" t="s">
        <v>94</v>
      </c>
      <c r="H571" s="140" t="s">
        <v>95</v>
      </c>
      <c r="I571" s="140">
        <v>11</v>
      </c>
      <c r="J571" s="140" t="s">
        <v>794</v>
      </c>
      <c r="K571" s="140" t="s">
        <v>1849</v>
      </c>
      <c r="L571" s="142" t="s">
        <v>1177</v>
      </c>
      <c r="M571" s="140">
        <v>531.29999999999995</v>
      </c>
      <c r="N571" s="140">
        <v>342</v>
      </c>
      <c r="Q571" s="140">
        <v>462</v>
      </c>
      <c r="S571" s="140">
        <v>69.299999999999955</v>
      </c>
    </row>
    <row r="572" spans="1:19" x14ac:dyDescent="0.25">
      <c r="A572" s="139">
        <v>343</v>
      </c>
      <c r="B572" s="140" t="s">
        <v>794</v>
      </c>
      <c r="C572" s="140" t="s">
        <v>805</v>
      </c>
      <c r="D572" s="141" t="s">
        <v>806</v>
      </c>
      <c r="E572" s="140" t="s">
        <v>802</v>
      </c>
      <c r="F572" s="140" t="s">
        <v>1857</v>
      </c>
      <c r="G572" s="140" t="s">
        <v>94</v>
      </c>
      <c r="H572" s="140" t="s">
        <v>95</v>
      </c>
      <c r="I572" s="140">
        <v>8</v>
      </c>
      <c r="J572" s="140" t="s">
        <v>794</v>
      </c>
      <c r="K572" s="140" t="s">
        <v>1849</v>
      </c>
      <c r="L572" s="142" t="s">
        <v>1177</v>
      </c>
      <c r="M572" s="140">
        <v>386.4</v>
      </c>
      <c r="N572" s="140">
        <v>343</v>
      </c>
      <c r="Q572" s="140">
        <v>336</v>
      </c>
      <c r="S572" s="140">
        <v>50.399999999999977</v>
      </c>
    </row>
    <row r="573" spans="1:19" x14ac:dyDescent="0.25">
      <c r="A573" s="139">
        <v>344</v>
      </c>
      <c r="B573" s="140" t="s">
        <v>794</v>
      </c>
      <c r="C573" s="140" t="s">
        <v>803</v>
      </c>
      <c r="D573" s="141" t="s">
        <v>804</v>
      </c>
      <c r="E573" s="140" t="s">
        <v>803</v>
      </c>
      <c r="F573" s="140" t="s">
        <v>1857</v>
      </c>
      <c r="G573" s="140" t="s">
        <v>94</v>
      </c>
      <c r="H573" s="140" t="s">
        <v>95</v>
      </c>
      <c r="I573" s="140">
        <v>8</v>
      </c>
      <c r="J573" s="140" t="s">
        <v>794</v>
      </c>
      <c r="K573" s="140" t="s">
        <v>1849</v>
      </c>
      <c r="L573" s="142" t="s">
        <v>1177</v>
      </c>
      <c r="M573" s="140">
        <v>386.4</v>
      </c>
      <c r="N573" s="140">
        <v>344</v>
      </c>
      <c r="Q573" s="140">
        <v>336</v>
      </c>
      <c r="S573" s="140">
        <v>50.399999999999977</v>
      </c>
    </row>
    <row r="574" spans="1:19" x14ac:dyDescent="0.25">
      <c r="A574" s="139">
        <v>345</v>
      </c>
      <c r="B574" s="140" t="s">
        <v>809</v>
      </c>
      <c r="C574" s="140" t="s">
        <v>819</v>
      </c>
      <c r="D574" s="141" t="s">
        <v>820</v>
      </c>
      <c r="E574" s="140" t="s">
        <v>1374</v>
      </c>
      <c r="F574" s="140" t="s">
        <v>1857</v>
      </c>
      <c r="G574" s="140" t="s">
        <v>94</v>
      </c>
      <c r="H574" s="140" t="s">
        <v>95</v>
      </c>
      <c r="I574" s="140">
        <v>9</v>
      </c>
      <c r="J574" s="140" t="s">
        <v>809</v>
      </c>
      <c r="K574" s="140" t="s">
        <v>1849</v>
      </c>
      <c r="L574" s="142" t="s">
        <v>1177</v>
      </c>
      <c r="M574" s="140">
        <v>434.7</v>
      </c>
      <c r="N574" s="140">
        <v>345</v>
      </c>
      <c r="Q574" s="140">
        <v>378</v>
      </c>
      <c r="S574" s="140">
        <v>56.699999999999989</v>
      </c>
    </row>
    <row r="575" spans="1:19" x14ac:dyDescent="0.25">
      <c r="A575" s="139">
        <v>346</v>
      </c>
      <c r="B575" s="140" t="s">
        <v>809</v>
      </c>
      <c r="C575" s="140" t="s">
        <v>814</v>
      </c>
      <c r="D575" s="141" t="s">
        <v>815</v>
      </c>
      <c r="E575" s="140" t="s">
        <v>814</v>
      </c>
      <c r="F575" s="140" t="s">
        <v>1857</v>
      </c>
      <c r="G575" s="140" t="s">
        <v>94</v>
      </c>
      <c r="H575" s="140" t="s">
        <v>95</v>
      </c>
      <c r="I575" s="140">
        <v>9</v>
      </c>
      <c r="J575" s="140" t="s">
        <v>809</v>
      </c>
      <c r="K575" s="140" t="s">
        <v>1849</v>
      </c>
      <c r="L575" s="142" t="s">
        <v>1177</v>
      </c>
      <c r="M575" s="140">
        <v>434.7</v>
      </c>
      <c r="N575" s="140">
        <v>346</v>
      </c>
      <c r="Q575" s="140">
        <v>378</v>
      </c>
      <c r="S575" s="140">
        <v>56.699999999999989</v>
      </c>
    </row>
    <row r="576" spans="1:19" x14ac:dyDescent="0.25">
      <c r="A576" s="139">
        <v>347</v>
      </c>
      <c r="B576" s="140" t="s">
        <v>809</v>
      </c>
      <c r="C576" s="140" t="s">
        <v>812</v>
      </c>
      <c r="D576" s="141" t="s">
        <v>813</v>
      </c>
      <c r="E576" s="140" t="s">
        <v>812</v>
      </c>
      <c r="F576" s="140" t="s">
        <v>1857</v>
      </c>
      <c r="G576" s="140" t="s">
        <v>94</v>
      </c>
      <c r="H576" s="140" t="s">
        <v>95</v>
      </c>
      <c r="I576" s="140">
        <v>11</v>
      </c>
      <c r="J576" s="140" t="s">
        <v>809</v>
      </c>
      <c r="K576" s="140" t="s">
        <v>1849</v>
      </c>
      <c r="L576" s="142" t="s">
        <v>1177</v>
      </c>
      <c r="M576" s="140">
        <v>531.29999999999995</v>
      </c>
      <c r="N576" s="140">
        <v>347</v>
      </c>
      <c r="Q576" s="140">
        <v>462</v>
      </c>
      <c r="S576" s="140">
        <v>69.299999999999955</v>
      </c>
    </row>
    <row r="577" spans="1:19" x14ac:dyDescent="0.25">
      <c r="A577" s="139">
        <v>348</v>
      </c>
      <c r="B577" s="140" t="s">
        <v>809</v>
      </c>
      <c r="C577" s="140" t="s">
        <v>810</v>
      </c>
      <c r="D577" s="141" t="s">
        <v>811</v>
      </c>
      <c r="E577" s="140" t="s">
        <v>810</v>
      </c>
      <c r="F577" s="140" t="s">
        <v>1857</v>
      </c>
      <c r="G577" s="140" t="s">
        <v>94</v>
      </c>
      <c r="H577" s="140" t="s">
        <v>95</v>
      </c>
      <c r="I577" s="140">
        <v>12</v>
      </c>
      <c r="J577" s="140" t="s">
        <v>809</v>
      </c>
      <c r="K577" s="140" t="s">
        <v>1849</v>
      </c>
      <c r="L577" s="142" t="s">
        <v>1177</v>
      </c>
      <c r="M577" s="140">
        <v>579.59999999999991</v>
      </c>
      <c r="N577" s="140">
        <v>348</v>
      </c>
      <c r="Q577" s="140">
        <v>504</v>
      </c>
      <c r="S577" s="140">
        <v>75.599999999999909</v>
      </c>
    </row>
    <row r="578" spans="1:19" x14ac:dyDescent="0.25">
      <c r="A578" s="139">
        <v>349</v>
      </c>
      <c r="B578" s="140" t="s">
        <v>809</v>
      </c>
      <c r="C578" s="140" t="s">
        <v>816</v>
      </c>
      <c r="D578" s="141" t="s">
        <v>817</v>
      </c>
      <c r="E578" s="140" t="s">
        <v>1207</v>
      </c>
      <c r="F578" s="140" t="s">
        <v>1857</v>
      </c>
      <c r="G578" s="140" t="s">
        <v>94</v>
      </c>
      <c r="H578" s="140" t="s">
        <v>95</v>
      </c>
      <c r="I578" s="140">
        <v>13</v>
      </c>
      <c r="J578" s="140" t="s">
        <v>809</v>
      </c>
      <c r="K578" s="140" t="s">
        <v>1849</v>
      </c>
      <c r="L578" s="142" t="s">
        <v>1177</v>
      </c>
      <c r="M578" s="140">
        <v>627.9</v>
      </c>
      <c r="N578" s="140">
        <v>349</v>
      </c>
      <c r="Q578" s="140">
        <v>546</v>
      </c>
      <c r="S578" s="140">
        <v>81.899999999999977</v>
      </c>
    </row>
    <row r="579" spans="1:19" x14ac:dyDescent="0.25">
      <c r="A579" s="139">
        <v>350</v>
      </c>
      <c r="B579" s="140" t="s">
        <v>809</v>
      </c>
      <c r="C579" s="140" t="s">
        <v>821</v>
      </c>
      <c r="D579" s="141" t="s">
        <v>833</v>
      </c>
      <c r="E579" s="140" t="s">
        <v>1375</v>
      </c>
      <c r="F579" s="140" t="s">
        <v>1857</v>
      </c>
      <c r="G579" s="140" t="s">
        <v>94</v>
      </c>
      <c r="H579" s="140" t="s">
        <v>95</v>
      </c>
      <c r="I579" s="140">
        <v>13</v>
      </c>
      <c r="J579" s="140" t="s">
        <v>809</v>
      </c>
      <c r="K579" s="140" t="s">
        <v>1849</v>
      </c>
      <c r="L579" s="142" t="s">
        <v>1177</v>
      </c>
      <c r="M579" s="140">
        <v>627.9</v>
      </c>
      <c r="N579" s="140">
        <v>350</v>
      </c>
      <c r="Q579" s="140">
        <v>546</v>
      </c>
      <c r="S579" s="140">
        <v>81.899999999999977</v>
      </c>
    </row>
    <row r="580" spans="1:19" x14ac:dyDescent="0.25">
      <c r="A580" s="139">
        <v>351</v>
      </c>
      <c r="B580" s="140" t="s">
        <v>809</v>
      </c>
      <c r="C580" s="140" t="s">
        <v>819</v>
      </c>
      <c r="D580" s="141" t="s">
        <v>2128</v>
      </c>
      <c r="E580" s="140" t="s">
        <v>2129</v>
      </c>
      <c r="F580" s="140" t="s">
        <v>1857</v>
      </c>
      <c r="G580" s="140" t="s">
        <v>94</v>
      </c>
      <c r="H580" s="140" t="s">
        <v>95</v>
      </c>
      <c r="I580" s="140">
        <v>13</v>
      </c>
      <c r="J580" s="140" t="s">
        <v>809</v>
      </c>
      <c r="K580" s="140" t="s">
        <v>1849</v>
      </c>
      <c r="L580" s="142" t="s">
        <v>1177</v>
      </c>
      <c r="M580" s="140">
        <v>627.9</v>
      </c>
      <c r="N580" s="140">
        <v>351</v>
      </c>
      <c r="Q580" s="140">
        <v>546</v>
      </c>
      <c r="S580" s="140">
        <v>81.899999999999977</v>
      </c>
    </row>
    <row r="581" spans="1:19" x14ac:dyDescent="0.25">
      <c r="A581" s="139">
        <v>352</v>
      </c>
      <c r="B581" s="140" t="s">
        <v>809</v>
      </c>
      <c r="C581" s="140" t="s">
        <v>803</v>
      </c>
      <c r="D581" s="141" t="s">
        <v>818</v>
      </c>
      <c r="E581" s="140" t="s">
        <v>803</v>
      </c>
      <c r="F581" s="140" t="s">
        <v>1857</v>
      </c>
      <c r="G581" s="140" t="s">
        <v>94</v>
      </c>
      <c r="H581" s="140" t="s">
        <v>95</v>
      </c>
      <c r="I581" s="140">
        <v>12</v>
      </c>
      <c r="J581" s="140" t="s">
        <v>809</v>
      </c>
      <c r="K581" s="140" t="s">
        <v>1849</v>
      </c>
      <c r="L581" s="142" t="s">
        <v>1177</v>
      </c>
      <c r="M581" s="140">
        <v>579.59999999999991</v>
      </c>
      <c r="N581" s="140">
        <v>352</v>
      </c>
      <c r="Q581" s="140">
        <v>504</v>
      </c>
      <c r="S581" s="140">
        <v>75.599999999999909</v>
      </c>
    </row>
    <row r="582" spans="1:19" x14ac:dyDescent="0.25">
      <c r="A582" s="139">
        <v>353</v>
      </c>
      <c r="B582" s="140" t="s">
        <v>809</v>
      </c>
      <c r="C582" s="140" t="s">
        <v>809</v>
      </c>
      <c r="D582" s="141" t="s">
        <v>2130</v>
      </c>
      <c r="E582" s="140" t="s">
        <v>2131</v>
      </c>
      <c r="F582" s="140" t="s">
        <v>1857</v>
      </c>
      <c r="G582" s="140" t="s">
        <v>94</v>
      </c>
      <c r="H582" s="140" t="s">
        <v>95</v>
      </c>
      <c r="I582" s="140">
        <v>12</v>
      </c>
      <c r="J582" s="140" t="s">
        <v>809</v>
      </c>
      <c r="K582" s="140" t="s">
        <v>1849</v>
      </c>
      <c r="L582" s="142" t="s">
        <v>1177</v>
      </c>
      <c r="M582" s="140">
        <v>579.59999999999991</v>
      </c>
      <c r="N582" s="140">
        <v>353</v>
      </c>
      <c r="Q582" s="140">
        <v>504</v>
      </c>
      <c r="S582" s="140">
        <v>75.599999999999909</v>
      </c>
    </row>
    <row r="583" spans="1:19" x14ac:dyDescent="0.25">
      <c r="A583" s="139">
        <v>1</v>
      </c>
      <c r="B583" s="140" t="s">
        <v>92</v>
      </c>
      <c r="C583" s="140" t="s">
        <v>92</v>
      </c>
      <c r="D583" s="141" t="s">
        <v>984</v>
      </c>
      <c r="E583" s="140" t="s">
        <v>1597</v>
      </c>
      <c r="F583" s="140" t="s">
        <v>1852</v>
      </c>
      <c r="G583" s="140" t="s">
        <v>94</v>
      </c>
      <c r="H583" s="140" t="s">
        <v>95</v>
      </c>
      <c r="I583" s="140">
        <v>216</v>
      </c>
      <c r="J583" s="140" t="s">
        <v>92</v>
      </c>
      <c r="K583" s="140" t="s">
        <v>1849</v>
      </c>
      <c r="L583" s="142" t="s">
        <v>1178</v>
      </c>
      <c r="M583" s="140">
        <v>9162</v>
      </c>
      <c r="N583" s="140">
        <v>1</v>
      </c>
      <c r="Q583" s="140">
        <v>9072</v>
      </c>
      <c r="S583" s="140">
        <v>90</v>
      </c>
    </row>
    <row r="584" spans="1:19" x14ac:dyDescent="0.25">
      <c r="A584" s="139">
        <v>2</v>
      </c>
      <c r="B584" s="140" t="s">
        <v>92</v>
      </c>
      <c r="C584" s="140" t="s">
        <v>92</v>
      </c>
      <c r="D584" s="141" t="s">
        <v>974</v>
      </c>
      <c r="E584" s="140" t="s">
        <v>1722</v>
      </c>
      <c r="F584" s="140" t="s">
        <v>1852</v>
      </c>
      <c r="G584" s="140" t="s">
        <v>94</v>
      </c>
      <c r="H584" s="140" t="s">
        <v>95</v>
      </c>
      <c r="I584" s="140">
        <v>218</v>
      </c>
      <c r="J584" s="140" t="s">
        <v>92</v>
      </c>
      <c r="K584" s="140" t="s">
        <v>1849</v>
      </c>
      <c r="L584" s="142" t="s">
        <v>1178</v>
      </c>
      <c r="M584" s="140">
        <v>9246</v>
      </c>
      <c r="N584" s="140">
        <v>2</v>
      </c>
      <c r="Q584" s="140">
        <v>9156</v>
      </c>
      <c r="S584" s="140">
        <v>90</v>
      </c>
    </row>
    <row r="585" spans="1:19" x14ac:dyDescent="0.25">
      <c r="A585" s="139">
        <v>3</v>
      </c>
      <c r="B585" s="140" t="s">
        <v>92</v>
      </c>
      <c r="C585" s="140" t="s">
        <v>203</v>
      </c>
      <c r="D585" s="141" t="s">
        <v>942</v>
      </c>
      <c r="E585" s="140" t="s">
        <v>1616</v>
      </c>
      <c r="F585" s="140" t="s">
        <v>1852</v>
      </c>
      <c r="G585" s="140" t="s">
        <v>94</v>
      </c>
      <c r="H585" s="140" t="s">
        <v>95</v>
      </c>
      <c r="I585" s="140">
        <v>35</v>
      </c>
      <c r="J585" s="140" t="s">
        <v>92</v>
      </c>
      <c r="K585" s="140" t="s">
        <v>1848</v>
      </c>
      <c r="L585" s="142" t="s">
        <v>1177</v>
      </c>
      <c r="M585" s="140">
        <v>1400</v>
      </c>
      <c r="N585" s="140">
        <v>3</v>
      </c>
      <c r="Q585" s="140">
        <v>1260</v>
      </c>
      <c r="S585" s="140">
        <v>140</v>
      </c>
    </row>
    <row r="586" spans="1:19" x14ac:dyDescent="0.25">
      <c r="A586" s="139">
        <v>4</v>
      </c>
      <c r="B586" s="140" t="s">
        <v>92</v>
      </c>
      <c r="C586" s="140" t="s">
        <v>93</v>
      </c>
      <c r="D586" s="141" t="s">
        <v>979</v>
      </c>
      <c r="E586" s="140" t="s">
        <v>1623</v>
      </c>
      <c r="F586" s="140" t="s">
        <v>1852</v>
      </c>
      <c r="G586" s="140" t="s">
        <v>94</v>
      </c>
      <c r="H586" s="140" t="s">
        <v>95</v>
      </c>
      <c r="I586" s="140">
        <v>34</v>
      </c>
      <c r="J586" s="140" t="s">
        <v>92</v>
      </c>
      <c r="K586" s="140" t="s">
        <v>1850</v>
      </c>
      <c r="L586" s="142" t="s">
        <v>1177</v>
      </c>
      <c r="M586" s="140">
        <v>1160</v>
      </c>
      <c r="N586" s="140">
        <v>4</v>
      </c>
      <c r="Q586" s="140">
        <v>1020</v>
      </c>
      <c r="S586" s="140">
        <v>140</v>
      </c>
    </row>
    <row r="587" spans="1:19" x14ac:dyDescent="0.25">
      <c r="A587" s="139">
        <v>5</v>
      </c>
      <c r="B587" s="140" t="s">
        <v>92</v>
      </c>
      <c r="C587" s="140" t="s">
        <v>163</v>
      </c>
      <c r="D587" s="141" t="s">
        <v>990</v>
      </c>
      <c r="E587" s="140" t="s">
        <v>1314</v>
      </c>
      <c r="F587" s="140" t="s">
        <v>1852</v>
      </c>
      <c r="G587" s="140" t="s">
        <v>94</v>
      </c>
      <c r="H587" s="140" t="s">
        <v>95</v>
      </c>
      <c r="I587" s="140">
        <v>14</v>
      </c>
      <c r="J587" s="140" t="s">
        <v>92</v>
      </c>
      <c r="K587" s="140" t="s">
        <v>1848</v>
      </c>
      <c r="L587" s="142" t="s">
        <v>1177</v>
      </c>
      <c r="M587" s="140">
        <v>644</v>
      </c>
      <c r="N587" s="140">
        <v>5</v>
      </c>
      <c r="Q587" s="140">
        <v>504</v>
      </c>
      <c r="S587" s="140">
        <v>140</v>
      </c>
    </row>
    <row r="588" spans="1:19" x14ac:dyDescent="0.25">
      <c r="A588" s="139">
        <v>6</v>
      </c>
      <c r="B588" s="140" t="s">
        <v>92</v>
      </c>
      <c r="C588" s="140" t="s">
        <v>100</v>
      </c>
      <c r="D588" s="141" t="s">
        <v>958</v>
      </c>
      <c r="E588" s="140" t="s">
        <v>1611</v>
      </c>
      <c r="F588" s="140" t="s">
        <v>1852</v>
      </c>
      <c r="G588" s="140" t="s">
        <v>94</v>
      </c>
      <c r="H588" s="140" t="s">
        <v>95</v>
      </c>
      <c r="I588" s="140">
        <v>16</v>
      </c>
      <c r="J588" s="140" t="s">
        <v>92</v>
      </c>
      <c r="K588" s="140" t="s">
        <v>1848</v>
      </c>
      <c r="L588" s="142" t="s">
        <v>1177</v>
      </c>
      <c r="M588" s="140">
        <v>716</v>
      </c>
      <c r="N588" s="140">
        <v>6</v>
      </c>
      <c r="Q588" s="140">
        <v>576</v>
      </c>
      <c r="S588" s="140">
        <v>140</v>
      </c>
    </row>
    <row r="589" spans="1:19" x14ac:dyDescent="0.25">
      <c r="A589" s="139">
        <v>7</v>
      </c>
      <c r="B589" s="140" t="s">
        <v>92</v>
      </c>
      <c r="C589" s="140" t="s">
        <v>200</v>
      </c>
      <c r="D589" s="141" t="s">
        <v>983</v>
      </c>
      <c r="E589" s="140" t="s">
        <v>1715</v>
      </c>
      <c r="F589" s="140" t="s">
        <v>1852</v>
      </c>
      <c r="G589" s="140" t="s">
        <v>94</v>
      </c>
      <c r="H589" s="140" t="s">
        <v>95</v>
      </c>
      <c r="I589" s="140">
        <v>12</v>
      </c>
      <c r="J589" s="140" t="s">
        <v>92</v>
      </c>
      <c r="K589" s="140" t="s">
        <v>1850</v>
      </c>
      <c r="L589" s="142" t="s">
        <v>1177</v>
      </c>
      <c r="M589" s="140">
        <v>500</v>
      </c>
      <c r="N589" s="140">
        <v>7</v>
      </c>
      <c r="Q589" s="140">
        <v>360</v>
      </c>
      <c r="S589" s="140">
        <v>140</v>
      </c>
    </row>
    <row r="590" spans="1:19" x14ac:dyDescent="0.25">
      <c r="A590" s="139">
        <v>8</v>
      </c>
      <c r="B590" s="140" t="s">
        <v>92</v>
      </c>
      <c r="C590" s="140" t="s">
        <v>113</v>
      </c>
      <c r="D590" s="141" t="s">
        <v>955</v>
      </c>
      <c r="E590" s="140" t="s">
        <v>1608</v>
      </c>
      <c r="F590" s="140" t="s">
        <v>1852</v>
      </c>
      <c r="G590" s="140" t="s">
        <v>94</v>
      </c>
      <c r="H590" s="140" t="s">
        <v>95</v>
      </c>
      <c r="I590" s="140">
        <v>8</v>
      </c>
      <c r="J590" s="140" t="s">
        <v>92</v>
      </c>
      <c r="K590" s="140" t="s">
        <v>1850</v>
      </c>
      <c r="L590" s="142" t="s">
        <v>1177</v>
      </c>
      <c r="M590" s="140">
        <v>380</v>
      </c>
      <c r="N590" s="140">
        <v>8</v>
      </c>
      <c r="Q590" s="140">
        <v>240</v>
      </c>
      <c r="S590" s="140">
        <v>140</v>
      </c>
    </row>
    <row r="591" spans="1:19" x14ac:dyDescent="0.25">
      <c r="A591" s="139">
        <v>9</v>
      </c>
      <c r="B591" s="140" t="s">
        <v>92</v>
      </c>
      <c r="C591" s="140" t="s">
        <v>159</v>
      </c>
      <c r="D591" s="141" t="s">
        <v>986</v>
      </c>
      <c r="E591" s="140" t="s">
        <v>1605</v>
      </c>
      <c r="F591" s="140" t="s">
        <v>1852</v>
      </c>
      <c r="G591" s="140" t="s">
        <v>94</v>
      </c>
      <c r="H591" s="140" t="s">
        <v>95</v>
      </c>
      <c r="I591" s="140">
        <v>21</v>
      </c>
      <c r="J591" s="140" t="s">
        <v>92</v>
      </c>
      <c r="K591" s="140" t="s">
        <v>1848</v>
      </c>
      <c r="L591" s="142" t="s">
        <v>1177</v>
      </c>
      <c r="M591" s="140">
        <v>896</v>
      </c>
      <c r="N591" s="140">
        <v>9</v>
      </c>
      <c r="Q591" s="140">
        <v>756</v>
      </c>
      <c r="S591" s="140">
        <v>140</v>
      </c>
    </row>
    <row r="592" spans="1:19" x14ac:dyDescent="0.25">
      <c r="A592" s="139">
        <v>10</v>
      </c>
      <c r="B592" s="140" t="s">
        <v>92</v>
      </c>
      <c r="C592" s="140" t="s">
        <v>991</v>
      </c>
      <c r="D592" s="141" t="s">
        <v>992</v>
      </c>
      <c r="E592" s="140" t="s">
        <v>1702</v>
      </c>
      <c r="F592" s="140" t="s">
        <v>1852</v>
      </c>
      <c r="G592" s="140" t="s">
        <v>94</v>
      </c>
      <c r="H592" s="140" t="s">
        <v>95</v>
      </c>
      <c r="I592" s="140">
        <v>19</v>
      </c>
      <c r="J592" s="140" t="s">
        <v>92</v>
      </c>
      <c r="K592" s="140" t="s">
        <v>1850</v>
      </c>
      <c r="L592" s="142" t="s">
        <v>1177</v>
      </c>
      <c r="M592" s="140">
        <v>710</v>
      </c>
      <c r="N592" s="140">
        <v>10</v>
      </c>
      <c r="Q592" s="140">
        <v>570</v>
      </c>
      <c r="S592" s="140">
        <v>140</v>
      </c>
    </row>
    <row r="593" spans="1:19" x14ac:dyDescent="0.25">
      <c r="A593" s="139">
        <v>11</v>
      </c>
      <c r="B593" s="140" t="s">
        <v>92</v>
      </c>
      <c r="C593" s="140" t="s">
        <v>196</v>
      </c>
      <c r="D593" s="141" t="s">
        <v>996</v>
      </c>
      <c r="E593" s="140" t="s">
        <v>1691</v>
      </c>
      <c r="F593" s="140" t="s">
        <v>1852</v>
      </c>
      <c r="G593" s="140" t="s">
        <v>94</v>
      </c>
      <c r="H593" s="140" t="s">
        <v>95</v>
      </c>
      <c r="I593" s="140">
        <v>19</v>
      </c>
      <c r="J593" s="140" t="s">
        <v>92</v>
      </c>
      <c r="K593" s="140" t="s">
        <v>1848</v>
      </c>
      <c r="L593" s="142" t="s">
        <v>1177</v>
      </c>
      <c r="M593" s="140">
        <v>824</v>
      </c>
      <c r="N593" s="140">
        <v>11</v>
      </c>
      <c r="Q593" s="140">
        <v>684</v>
      </c>
      <c r="S593" s="140">
        <v>140</v>
      </c>
    </row>
    <row r="594" spans="1:19" x14ac:dyDescent="0.25">
      <c r="A594" s="139">
        <v>12</v>
      </c>
      <c r="B594" s="140" t="s">
        <v>92</v>
      </c>
      <c r="C594" s="140" t="s">
        <v>123</v>
      </c>
      <c r="D594" s="141" t="s">
        <v>1001</v>
      </c>
      <c r="E594" s="140" t="s">
        <v>1692</v>
      </c>
      <c r="F594" s="140" t="s">
        <v>1852</v>
      </c>
      <c r="G594" s="140" t="s">
        <v>94</v>
      </c>
      <c r="H594" s="140" t="s">
        <v>95</v>
      </c>
      <c r="I594" s="140">
        <v>42</v>
      </c>
      <c r="J594" s="140" t="s">
        <v>92</v>
      </c>
      <c r="K594" s="140" t="s">
        <v>1848</v>
      </c>
      <c r="L594" s="142" t="s">
        <v>1177</v>
      </c>
      <c r="M594" s="140">
        <v>1652</v>
      </c>
      <c r="N594" s="140">
        <v>12</v>
      </c>
      <c r="Q594" s="140">
        <v>1512</v>
      </c>
      <c r="S594" s="140">
        <v>140</v>
      </c>
    </row>
    <row r="595" spans="1:19" x14ac:dyDescent="0.25">
      <c r="A595" s="139">
        <v>13</v>
      </c>
      <c r="B595" s="140" t="s">
        <v>92</v>
      </c>
      <c r="C595" s="140" t="s">
        <v>166</v>
      </c>
      <c r="D595" s="141" t="s">
        <v>957</v>
      </c>
      <c r="E595" s="140" t="s">
        <v>1720</v>
      </c>
      <c r="F595" s="140" t="s">
        <v>1852</v>
      </c>
      <c r="G595" s="140" t="s">
        <v>94</v>
      </c>
      <c r="H595" s="140" t="s">
        <v>95</v>
      </c>
      <c r="I595" s="140">
        <v>22</v>
      </c>
      <c r="J595" s="140" t="s">
        <v>92</v>
      </c>
      <c r="K595" s="140" t="s">
        <v>1848</v>
      </c>
      <c r="L595" s="142" t="s">
        <v>1177</v>
      </c>
      <c r="M595" s="140">
        <v>932</v>
      </c>
      <c r="N595" s="140">
        <v>13</v>
      </c>
      <c r="Q595" s="140">
        <v>792</v>
      </c>
      <c r="S595" s="140">
        <v>140</v>
      </c>
    </row>
    <row r="596" spans="1:19" x14ac:dyDescent="0.25">
      <c r="A596" s="139">
        <v>14</v>
      </c>
      <c r="B596" s="140" t="s">
        <v>92</v>
      </c>
      <c r="C596" s="140" t="s">
        <v>190</v>
      </c>
      <c r="D596" s="141" t="s">
        <v>940</v>
      </c>
      <c r="E596" s="140" t="s">
        <v>1686</v>
      </c>
      <c r="F596" s="140" t="s">
        <v>1852</v>
      </c>
      <c r="G596" s="140" t="s">
        <v>94</v>
      </c>
      <c r="H596" s="140" t="s">
        <v>95</v>
      </c>
      <c r="I596" s="140">
        <v>16</v>
      </c>
      <c r="J596" s="140" t="s">
        <v>92</v>
      </c>
      <c r="K596" s="140" t="s">
        <v>1850</v>
      </c>
      <c r="L596" s="142" t="s">
        <v>1177</v>
      </c>
      <c r="M596" s="140">
        <v>620</v>
      </c>
      <c r="N596" s="140">
        <v>14</v>
      </c>
      <c r="Q596" s="140">
        <v>480</v>
      </c>
      <c r="S596" s="140">
        <v>140</v>
      </c>
    </row>
    <row r="597" spans="1:19" x14ac:dyDescent="0.25">
      <c r="A597" s="139">
        <v>15</v>
      </c>
      <c r="B597" s="140" t="s">
        <v>92</v>
      </c>
      <c r="C597" s="140" t="s">
        <v>219</v>
      </c>
      <c r="D597" s="141" t="s">
        <v>971</v>
      </c>
      <c r="E597" s="140" t="s">
        <v>1725</v>
      </c>
      <c r="F597" s="140" t="s">
        <v>1852</v>
      </c>
      <c r="G597" s="140" t="s">
        <v>94</v>
      </c>
      <c r="H597" s="140" t="s">
        <v>95</v>
      </c>
      <c r="I597" s="140">
        <v>13</v>
      </c>
      <c r="J597" s="140" t="s">
        <v>92</v>
      </c>
      <c r="K597" s="140" t="s">
        <v>1848</v>
      </c>
      <c r="L597" s="142" t="s">
        <v>1177</v>
      </c>
      <c r="M597" s="140">
        <v>608</v>
      </c>
      <c r="N597" s="140">
        <v>15</v>
      </c>
      <c r="Q597" s="140">
        <v>468</v>
      </c>
      <c r="S597" s="140">
        <v>140</v>
      </c>
    </row>
    <row r="598" spans="1:19" x14ac:dyDescent="0.25">
      <c r="A598" s="139">
        <v>16</v>
      </c>
      <c r="B598" s="140" t="s">
        <v>92</v>
      </c>
      <c r="C598" s="140" t="s">
        <v>103</v>
      </c>
      <c r="D598" s="141" t="s">
        <v>962</v>
      </c>
      <c r="E598" s="140" t="s">
        <v>1612</v>
      </c>
      <c r="F598" s="140" t="s">
        <v>1852</v>
      </c>
      <c r="G598" s="140" t="s">
        <v>94</v>
      </c>
      <c r="H598" s="140" t="s">
        <v>95</v>
      </c>
      <c r="I598" s="140">
        <v>18</v>
      </c>
      <c r="J598" s="140" t="s">
        <v>92</v>
      </c>
      <c r="K598" s="140" t="s">
        <v>1850</v>
      </c>
      <c r="L598" s="142" t="s">
        <v>1177</v>
      </c>
      <c r="M598" s="140">
        <v>680</v>
      </c>
      <c r="N598" s="140">
        <v>16</v>
      </c>
      <c r="Q598" s="140">
        <v>540</v>
      </c>
      <c r="S598" s="140">
        <v>140</v>
      </c>
    </row>
    <row r="599" spans="1:19" x14ac:dyDescent="0.25">
      <c r="A599" s="139">
        <v>17</v>
      </c>
      <c r="B599" s="140" t="s">
        <v>92</v>
      </c>
      <c r="C599" s="140" t="s">
        <v>109</v>
      </c>
      <c r="D599" s="141" t="s">
        <v>978</v>
      </c>
      <c r="E599" s="140" t="s">
        <v>1726</v>
      </c>
      <c r="F599" s="140" t="s">
        <v>1852</v>
      </c>
      <c r="G599" s="140" t="s">
        <v>94</v>
      </c>
      <c r="H599" s="140" t="s">
        <v>95</v>
      </c>
      <c r="I599" s="140">
        <v>51</v>
      </c>
      <c r="J599" s="140" t="s">
        <v>92</v>
      </c>
      <c r="K599" s="140" t="s">
        <v>1850</v>
      </c>
      <c r="L599" s="142" t="s">
        <v>1177</v>
      </c>
      <c r="M599" s="140">
        <v>1670</v>
      </c>
      <c r="N599" s="140">
        <v>17</v>
      </c>
      <c r="Q599" s="140">
        <v>1530</v>
      </c>
      <c r="S599" s="140">
        <v>140</v>
      </c>
    </row>
    <row r="600" spans="1:19" x14ac:dyDescent="0.25">
      <c r="A600" s="139">
        <v>18</v>
      </c>
      <c r="B600" s="140" t="s">
        <v>92</v>
      </c>
      <c r="C600" s="140" t="s">
        <v>206</v>
      </c>
      <c r="D600" s="141" t="s">
        <v>959</v>
      </c>
      <c r="E600" s="140" t="s">
        <v>1694</v>
      </c>
      <c r="F600" s="140" t="s">
        <v>1852</v>
      </c>
      <c r="G600" s="140" t="s">
        <v>94</v>
      </c>
      <c r="H600" s="140" t="s">
        <v>95</v>
      </c>
      <c r="I600" s="140">
        <v>15</v>
      </c>
      <c r="J600" s="140" t="s">
        <v>92</v>
      </c>
      <c r="K600" s="140" t="s">
        <v>1848</v>
      </c>
      <c r="L600" s="142" t="s">
        <v>1177</v>
      </c>
      <c r="M600" s="140">
        <v>680</v>
      </c>
      <c r="N600" s="140">
        <v>18</v>
      </c>
      <c r="Q600" s="140">
        <v>540</v>
      </c>
      <c r="S600" s="140">
        <v>140</v>
      </c>
    </row>
    <row r="601" spans="1:19" x14ac:dyDescent="0.25">
      <c r="A601" s="139">
        <v>19</v>
      </c>
      <c r="B601" s="140" t="s">
        <v>92</v>
      </c>
      <c r="C601" s="140" t="s">
        <v>1979</v>
      </c>
      <c r="D601" s="141" t="s">
        <v>939</v>
      </c>
      <c r="E601" s="140" t="s">
        <v>1695</v>
      </c>
      <c r="F601" s="140" t="s">
        <v>1852</v>
      </c>
      <c r="G601" s="140" t="s">
        <v>94</v>
      </c>
      <c r="H601" s="140" t="s">
        <v>95</v>
      </c>
      <c r="I601" s="140">
        <v>63</v>
      </c>
      <c r="J601" s="140" t="s">
        <v>92</v>
      </c>
      <c r="K601" s="140" t="s">
        <v>1848</v>
      </c>
      <c r="L601" s="142" t="s">
        <v>1177</v>
      </c>
      <c r="M601" s="140">
        <v>2408</v>
      </c>
      <c r="N601" s="140">
        <v>19</v>
      </c>
      <c r="Q601" s="140">
        <v>2268</v>
      </c>
      <c r="S601" s="140">
        <v>140</v>
      </c>
    </row>
    <row r="602" spans="1:19" x14ac:dyDescent="0.25">
      <c r="A602" s="139">
        <v>20</v>
      </c>
      <c r="B602" s="140" t="s">
        <v>92</v>
      </c>
      <c r="C602" s="140" t="s">
        <v>96</v>
      </c>
      <c r="D602" s="141" t="s">
        <v>972</v>
      </c>
      <c r="E602" s="140" t="s">
        <v>1716</v>
      </c>
      <c r="F602" s="140" t="s">
        <v>1852</v>
      </c>
      <c r="G602" s="140" t="s">
        <v>94</v>
      </c>
      <c r="H602" s="140" t="s">
        <v>95</v>
      </c>
      <c r="I602" s="140">
        <v>56</v>
      </c>
      <c r="J602" s="140" t="s">
        <v>92</v>
      </c>
      <c r="K602" s="140" t="s">
        <v>1850</v>
      </c>
      <c r="L602" s="142" t="s">
        <v>1177</v>
      </c>
      <c r="M602" s="140">
        <v>1820</v>
      </c>
      <c r="N602" s="140">
        <v>20</v>
      </c>
      <c r="Q602" s="140">
        <v>1680</v>
      </c>
      <c r="S602" s="140">
        <v>140</v>
      </c>
    </row>
    <row r="603" spans="1:19" x14ac:dyDescent="0.25">
      <c r="A603" s="139">
        <v>21</v>
      </c>
      <c r="B603" s="140" t="s">
        <v>92</v>
      </c>
      <c r="C603" s="140" t="s">
        <v>146</v>
      </c>
      <c r="D603" s="141" t="s">
        <v>1000</v>
      </c>
      <c r="E603" s="140" t="s">
        <v>1610</v>
      </c>
      <c r="F603" s="140" t="s">
        <v>1852</v>
      </c>
      <c r="G603" s="140" t="s">
        <v>94</v>
      </c>
      <c r="H603" s="140" t="s">
        <v>95</v>
      </c>
      <c r="I603" s="140">
        <v>28</v>
      </c>
      <c r="J603" s="140" t="s">
        <v>92</v>
      </c>
      <c r="K603" s="140" t="s">
        <v>1848</v>
      </c>
      <c r="L603" s="142" t="s">
        <v>1177</v>
      </c>
      <c r="M603" s="140">
        <v>1148</v>
      </c>
      <c r="N603" s="140">
        <v>21</v>
      </c>
      <c r="Q603" s="140">
        <v>1008</v>
      </c>
      <c r="S603" s="140">
        <v>140</v>
      </c>
    </row>
    <row r="604" spans="1:19" x14ac:dyDescent="0.25">
      <c r="A604" s="139">
        <v>22</v>
      </c>
      <c r="B604" s="140" t="s">
        <v>92</v>
      </c>
      <c r="C604" s="140" t="s">
        <v>997</v>
      </c>
      <c r="D604" s="141" t="s">
        <v>998</v>
      </c>
      <c r="E604" s="140" t="s">
        <v>1719</v>
      </c>
      <c r="F604" s="140" t="s">
        <v>1852</v>
      </c>
      <c r="G604" s="140" t="s">
        <v>94</v>
      </c>
      <c r="H604" s="140" t="s">
        <v>95</v>
      </c>
      <c r="I604" s="140">
        <v>15</v>
      </c>
      <c r="J604" s="140" t="s">
        <v>92</v>
      </c>
      <c r="K604" s="140" t="s">
        <v>1848</v>
      </c>
      <c r="L604" s="142" t="s">
        <v>1177</v>
      </c>
      <c r="M604" s="140">
        <v>680</v>
      </c>
      <c r="N604" s="140">
        <v>22</v>
      </c>
      <c r="Q604" s="140">
        <v>540</v>
      </c>
      <c r="S604" s="140">
        <v>140</v>
      </c>
    </row>
    <row r="605" spans="1:19" x14ac:dyDescent="0.25">
      <c r="A605" s="139">
        <v>23</v>
      </c>
      <c r="B605" s="140" t="s">
        <v>92</v>
      </c>
      <c r="C605" s="140" t="s">
        <v>116</v>
      </c>
      <c r="D605" s="141" t="s">
        <v>993</v>
      </c>
      <c r="E605" s="140" t="s">
        <v>1618</v>
      </c>
      <c r="F605" s="140" t="s">
        <v>1852</v>
      </c>
      <c r="G605" s="140" t="s">
        <v>94</v>
      </c>
      <c r="H605" s="140" t="s">
        <v>95</v>
      </c>
      <c r="I605" s="140">
        <v>19</v>
      </c>
      <c r="J605" s="140" t="s">
        <v>92</v>
      </c>
      <c r="K605" s="140" t="s">
        <v>1850</v>
      </c>
      <c r="L605" s="142" t="s">
        <v>1177</v>
      </c>
      <c r="M605" s="140">
        <v>710</v>
      </c>
      <c r="N605" s="140">
        <v>23</v>
      </c>
      <c r="Q605" s="140">
        <v>570</v>
      </c>
      <c r="S605" s="140">
        <v>140</v>
      </c>
    </row>
    <row r="606" spans="1:19" x14ac:dyDescent="0.25">
      <c r="A606" s="139">
        <v>24</v>
      </c>
      <c r="B606" s="140" t="s">
        <v>92</v>
      </c>
      <c r="C606" s="140" t="s">
        <v>155</v>
      </c>
      <c r="D606" s="141" t="s">
        <v>980</v>
      </c>
      <c r="E606" s="140" t="s">
        <v>1598</v>
      </c>
      <c r="F606" s="140" t="s">
        <v>1852</v>
      </c>
      <c r="G606" s="140" t="s">
        <v>94</v>
      </c>
      <c r="H606" s="140" t="s">
        <v>95</v>
      </c>
      <c r="I606" s="140">
        <v>17</v>
      </c>
      <c r="J606" s="140" t="s">
        <v>92</v>
      </c>
      <c r="K606" s="140" t="s">
        <v>1850</v>
      </c>
      <c r="L606" s="142" t="s">
        <v>1177</v>
      </c>
      <c r="M606" s="140">
        <v>650</v>
      </c>
      <c r="N606" s="140">
        <v>24</v>
      </c>
      <c r="Q606" s="140">
        <v>510</v>
      </c>
      <c r="S606" s="140">
        <v>140</v>
      </c>
    </row>
    <row r="607" spans="1:19" x14ac:dyDescent="0.25">
      <c r="A607" s="139">
        <v>25</v>
      </c>
      <c r="B607" s="140" t="s">
        <v>92</v>
      </c>
      <c r="C607" s="140" t="s">
        <v>981</v>
      </c>
      <c r="D607" s="141" t="s">
        <v>982</v>
      </c>
      <c r="E607" s="140" t="s">
        <v>1613</v>
      </c>
      <c r="F607" s="140" t="s">
        <v>1852</v>
      </c>
      <c r="G607" s="140" t="s">
        <v>94</v>
      </c>
      <c r="H607" s="140" t="s">
        <v>95</v>
      </c>
      <c r="I607" s="140">
        <v>7</v>
      </c>
      <c r="J607" s="140" t="s">
        <v>92</v>
      </c>
      <c r="K607" s="140" t="s">
        <v>1848</v>
      </c>
      <c r="L607" s="142" t="s">
        <v>1177</v>
      </c>
      <c r="M607" s="140">
        <v>392</v>
      </c>
      <c r="N607" s="140">
        <v>25</v>
      </c>
      <c r="Q607" s="140">
        <v>252</v>
      </c>
      <c r="S607" s="140">
        <v>140</v>
      </c>
    </row>
    <row r="608" spans="1:19" x14ac:dyDescent="0.25">
      <c r="A608" s="139">
        <v>26</v>
      </c>
      <c r="B608" s="140" t="s">
        <v>92</v>
      </c>
      <c r="C608" s="140" t="s">
        <v>952</v>
      </c>
      <c r="D608" s="141" t="s">
        <v>953</v>
      </c>
      <c r="E608" s="140" t="s">
        <v>1622</v>
      </c>
      <c r="F608" s="140" t="s">
        <v>1852</v>
      </c>
      <c r="G608" s="140" t="s">
        <v>94</v>
      </c>
      <c r="H608" s="140" t="s">
        <v>95</v>
      </c>
      <c r="I608" s="140">
        <v>11</v>
      </c>
      <c r="J608" s="140" t="s">
        <v>92</v>
      </c>
      <c r="K608" s="140" t="s">
        <v>1850</v>
      </c>
      <c r="L608" s="142" t="s">
        <v>1177</v>
      </c>
      <c r="M608" s="140">
        <v>470</v>
      </c>
      <c r="N608" s="140">
        <v>26</v>
      </c>
      <c r="Q608" s="140">
        <v>330</v>
      </c>
      <c r="S608" s="140">
        <v>140</v>
      </c>
    </row>
    <row r="609" spans="1:19" x14ac:dyDescent="0.25">
      <c r="A609" s="139">
        <v>27</v>
      </c>
      <c r="B609" s="140" t="s">
        <v>92</v>
      </c>
      <c r="C609" s="140" t="s">
        <v>171</v>
      </c>
      <c r="D609" s="141" t="s">
        <v>954</v>
      </c>
      <c r="E609" s="140" t="s">
        <v>1714</v>
      </c>
      <c r="F609" s="140" t="s">
        <v>1852</v>
      </c>
      <c r="G609" s="140" t="s">
        <v>94</v>
      </c>
      <c r="H609" s="140" t="s">
        <v>95</v>
      </c>
      <c r="I609" s="140">
        <v>26</v>
      </c>
      <c r="J609" s="140" t="s">
        <v>92</v>
      </c>
      <c r="K609" s="140" t="s">
        <v>1850</v>
      </c>
      <c r="L609" s="142" t="s">
        <v>1177</v>
      </c>
      <c r="M609" s="140">
        <v>920</v>
      </c>
      <c r="N609" s="140">
        <v>27</v>
      </c>
      <c r="Q609" s="140">
        <v>780</v>
      </c>
      <c r="S609" s="140">
        <v>140</v>
      </c>
    </row>
    <row r="610" spans="1:19" x14ac:dyDescent="0.25">
      <c r="A610" s="139">
        <v>28</v>
      </c>
      <c r="B610" s="140" t="s">
        <v>92</v>
      </c>
      <c r="C610" s="140" t="s">
        <v>136</v>
      </c>
      <c r="D610" s="141" t="s">
        <v>943</v>
      </c>
      <c r="E610" s="140" t="s">
        <v>1617</v>
      </c>
      <c r="F610" s="140" t="s">
        <v>1852</v>
      </c>
      <c r="G610" s="140" t="s">
        <v>94</v>
      </c>
      <c r="H610" s="140" t="s">
        <v>95</v>
      </c>
      <c r="I610" s="140">
        <v>30</v>
      </c>
      <c r="J610" s="140" t="s">
        <v>92</v>
      </c>
      <c r="K610" s="140" t="s">
        <v>1850</v>
      </c>
      <c r="L610" s="142" t="s">
        <v>1177</v>
      </c>
      <c r="M610" s="140">
        <v>1040</v>
      </c>
      <c r="N610" s="140">
        <v>28</v>
      </c>
      <c r="Q610" s="140">
        <v>900</v>
      </c>
      <c r="S610" s="140">
        <v>140</v>
      </c>
    </row>
    <row r="611" spans="1:19" x14ac:dyDescent="0.25">
      <c r="A611" s="139">
        <v>29</v>
      </c>
      <c r="B611" s="140" t="s">
        <v>92</v>
      </c>
      <c r="C611" s="140" t="s">
        <v>228</v>
      </c>
      <c r="D611" s="141" t="s">
        <v>1002</v>
      </c>
      <c r="E611" s="140" t="s">
        <v>1723</v>
      </c>
      <c r="F611" s="140" t="s">
        <v>1852</v>
      </c>
      <c r="G611" s="140" t="s">
        <v>94</v>
      </c>
      <c r="H611" s="140" t="s">
        <v>95</v>
      </c>
      <c r="I611" s="140">
        <v>17</v>
      </c>
      <c r="J611" s="140" t="s">
        <v>92</v>
      </c>
      <c r="K611" s="140" t="s">
        <v>1850</v>
      </c>
      <c r="L611" s="142" t="s">
        <v>1177</v>
      </c>
      <c r="M611" s="140">
        <v>650</v>
      </c>
      <c r="N611" s="140">
        <v>29</v>
      </c>
      <c r="Q611" s="140">
        <v>510</v>
      </c>
      <c r="S611" s="140">
        <v>140</v>
      </c>
    </row>
    <row r="612" spans="1:19" x14ac:dyDescent="0.25">
      <c r="A612" s="139">
        <v>30</v>
      </c>
      <c r="B612" s="140" t="s">
        <v>92</v>
      </c>
      <c r="C612" s="140" t="s">
        <v>210</v>
      </c>
      <c r="D612" s="141" t="s">
        <v>973</v>
      </c>
      <c r="E612" s="140" t="s">
        <v>1592</v>
      </c>
      <c r="F612" s="140" t="s">
        <v>1852</v>
      </c>
      <c r="G612" s="140" t="s">
        <v>94</v>
      </c>
      <c r="H612" s="140" t="s">
        <v>95</v>
      </c>
      <c r="I612" s="140">
        <v>16</v>
      </c>
      <c r="J612" s="140" t="s">
        <v>92</v>
      </c>
      <c r="K612" s="140" t="s">
        <v>1850</v>
      </c>
      <c r="L612" s="142" t="s">
        <v>1177</v>
      </c>
      <c r="M612" s="140">
        <v>620</v>
      </c>
      <c r="N612" s="140">
        <v>30</v>
      </c>
      <c r="Q612" s="140">
        <v>480</v>
      </c>
      <c r="S612" s="140">
        <v>140</v>
      </c>
    </row>
    <row r="613" spans="1:19" x14ac:dyDescent="0.25">
      <c r="A613" s="139">
        <v>31</v>
      </c>
      <c r="B613" s="140" t="s">
        <v>92</v>
      </c>
      <c r="C613" s="140" t="s">
        <v>194</v>
      </c>
      <c r="D613" s="141" t="s">
        <v>941</v>
      </c>
      <c r="E613" s="140" t="s">
        <v>1614</v>
      </c>
      <c r="F613" s="140" t="s">
        <v>1852</v>
      </c>
      <c r="G613" s="140" t="s">
        <v>94</v>
      </c>
      <c r="H613" s="140" t="s">
        <v>95</v>
      </c>
      <c r="I613" s="140">
        <v>23</v>
      </c>
      <c r="J613" s="140" t="s">
        <v>92</v>
      </c>
      <c r="K613" s="140" t="s">
        <v>1848</v>
      </c>
      <c r="L613" s="142" t="s">
        <v>1177</v>
      </c>
      <c r="M613" s="140">
        <v>968</v>
      </c>
      <c r="N613" s="140">
        <v>31</v>
      </c>
      <c r="Q613" s="140">
        <v>828</v>
      </c>
      <c r="S613" s="140">
        <v>140</v>
      </c>
    </row>
    <row r="614" spans="1:19" x14ac:dyDescent="0.25">
      <c r="A614" s="139">
        <v>32</v>
      </c>
      <c r="B614" s="140" t="s">
        <v>92</v>
      </c>
      <c r="C614" s="140" t="s">
        <v>192</v>
      </c>
      <c r="D614" s="141" t="s">
        <v>987</v>
      </c>
      <c r="E614" s="140" t="s">
        <v>1606</v>
      </c>
      <c r="F614" s="140" t="s">
        <v>1852</v>
      </c>
      <c r="G614" s="140" t="s">
        <v>94</v>
      </c>
      <c r="H614" s="140" t="s">
        <v>95</v>
      </c>
      <c r="I614" s="140">
        <v>14</v>
      </c>
      <c r="J614" s="140" t="s">
        <v>92</v>
      </c>
      <c r="K614" s="140" t="s">
        <v>1848</v>
      </c>
      <c r="L614" s="142" t="s">
        <v>1177</v>
      </c>
      <c r="M614" s="140">
        <v>644</v>
      </c>
      <c r="N614" s="140">
        <v>32</v>
      </c>
      <c r="Q614" s="140">
        <v>504</v>
      </c>
      <c r="S614" s="140">
        <v>140</v>
      </c>
    </row>
    <row r="615" spans="1:19" x14ac:dyDescent="0.25">
      <c r="A615" s="139">
        <v>33</v>
      </c>
      <c r="B615" s="140" t="s">
        <v>92</v>
      </c>
      <c r="C615" s="140" t="s">
        <v>118</v>
      </c>
      <c r="D615" s="141" t="s">
        <v>999</v>
      </c>
      <c r="E615" s="140" t="s">
        <v>1620</v>
      </c>
      <c r="F615" s="140" t="s">
        <v>1852</v>
      </c>
      <c r="G615" s="140" t="s">
        <v>94</v>
      </c>
      <c r="H615" s="140" t="s">
        <v>95</v>
      </c>
      <c r="I615" s="140">
        <v>19</v>
      </c>
      <c r="J615" s="140" t="s">
        <v>92</v>
      </c>
      <c r="K615" s="140" t="s">
        <v>1848</v>
      </c>
      <c r="L615" s="142" t="s">
        <v>1177</v>
      </c>
      <c r="M615" s="140">
        <v>824</v>
      </c>
      <c r="N615" s="140">
        <v>33</v>
      </c>
      <c r="Q615" s="140">
        <v>684</v>
      </c>
      <c r="S615" s="140">
        <v>140</v>
      </c>
    </row>
    <row r="616" spans="1:19" x14ac:dyDescent="0.25">
      <c r="A616" s="139">
        <v>34</v>
      </c>
      <c r="B616" s="140" t="s">
        <v>92</v>
      </c>
      <c r="C616" s="140" t="s">
        <v>988</v>
      </c>
      <c r="D616" s="141" t="s">
        <v>989</v>
      </c>
      <c r="E616" s="140" t="s">
        <v>1626</v>
      </c>
      <c r="F616" s="140" t="s">
        <v>1852</v>
      </c>
      <c r="G616" s="140" t="s">
        <v>94</v>
      </c>
      <c r="H616" s="140" t="s">
        <v>95</v>
      </c>
      <c r="I616" s="140">
        <v>8</v>
      </c>
      <c r="J616" s="140" t="s">
        <v>92</v>
      </c>
      <c r="K616" s="140" t="s">
        <v>1848</v>
      </c>
      <c r="L616" s="142" t="s">
        <v>1177</v>
      </c>
      <c r="M616" s="140">
        <v>428</v>
      </c>
      <c r="N616" s="140">
        <v>34</v>
      </c>
      <c r="Q616" s="140">
        <v>288</v>
      </c>
      <c r="S616" s="140">
        <v>140</v>
      </c>
    </row>
    <row r="617" spans="1:19" x14ac:dyDescent="0.25">
      <c r="A617" s="139">
        <v>35</v>
      </c>
      <c r="B617" s="140" t="s">
        <v>92</v>
      </c>
      <c r="C617" s="140" t="s">
        <v>168</v>
      </c>
      <c r="D617" s="141" t="s">
        <v>995</v>
      </c>
      <c r="E617" s="140" t="s">
        <v>1718</v>
      </c>
      <c r="F617" s="140" t="s">
        <v>1852</v>
      </c>
      <c r="G617" s="140" t="s">
        <v>94</v>
      </c>
      <c r="H617" s="140" t="s">
        <v>95</v>
      </c>
      <c r="I617" s="140">
        <v>8</v>
      </c>
      <c r="J617" s="140" t="s">
        <v>92</v>
      </c>
      <c r="K617" s="140" t="s">
        <v>1849</v>
      </c>
      <c r="L617" s="142" t="s">
        <v>1177</v>
      </c>
      <c r="M617" s="140">
        <v>476</v>
      </c>
      <c r="N617" s="140">
        <v>35</v>
      </c>
      <c r="Q617" s="140">
        <v>336</v>
      </c>
      <c r="S617" s="140">
        <v>140</v>
      </c>
    </row>
    <row r="618" spans="1:19" x14ac:dyDescent="0.25">
      <c r="A618" s="139">
        <v>36</v>
      </c>
      <c r="B618" s="140" t="s">
        <v>92</v>
      </c>
      <c r="C618" s="140" t="s">
        <v>161</v>
      </c>
      <c r="D618" s="141" t="s">
        <v>994</v>
      </c>
      <c r="E618" s="140" t="s">
        <v>1313</v>
      </c>
      <c r="F618" s="140" t="s">
        <v>1852</v>
      </c>
      <c r="G618" s="140" t="s">
        <v>94</v>
      </c>
      <c r="H618" s="140" t="s">
        <v>95</v>
      </c>
      <c r="I618" s="140">
        <v>30</v>
      </c>
      <c r="J618" s="140" t="s">
        <v>92</v>
      </c>
      <c r="K618" s="140" t="s">
        <v>1848</v>
      </c>
      <c r="L618" s="142" t="s">
        <v>1177</v>
      </c>
      <c r="M618" s="140">
        <v>1220</v>
      </c>
      <c r="N618" s="140">
        <v>36</v>
      </c>
      <c r="Q618" s="140">
        <v>1080</v>
      </c>
      <c r="S618" s="140">
        <v>140</v>
      </c>
    </row>
    <row r="619" spans="1:19" x14ac:dyDescent="0.25">
      <c r="A619" s="139">
        <v>37</v>
      </c>
      <c r="B619" s="140" t="s">
        <v>92</v>
      </c>
      <c r="C619" s="140" t="s">
        <v>964</v>
      </c>
      <c r="D619" s="141" t="s">
        <v>965</v>
      </c>
      <c r="E619" s="140" t="s">
        <v>1717</v>
      </c>
      <c r="F619" s="140" t="s">
        <v>1852</v>
      </c>
      <c r="G619" s="140" t="s">
        <v>94</v>
      </c>
      <c r="H619" s="140" t="s">
        <v>95</v>
      </c>
      <c r="I619" s="140">
        <v>13</v>
      </c>
      <c r="J619" s="140" t="s">
        <v>92</v>
      </c>
      <c r="K619" s="140" t="s">
        <v>1848</v>
      </c>
      <c r="L619" s="142" t="s">
        <v>1177</v>
      </c>
      <c r="M619" s="140">
        <v>608</v>
      </c>
      <c r="N619" s="140">
        <v>37</v>
      </c>
      <c r="Q619" s="140">
        <v>468</v>
      </c>
      <c r="S619" s="140">
        <v>140</v>
      </c>
    </row>
    <row r="620" spans="1:19" x14ac:dyDescent="0.25">
      <c r="A620" s="139">
        <v>38</v>
      </c>
      <c r="B620" s="140" t="s">
        <v>92</v>
      </c>
      <c r="C620" s="140" t="s">
        <v>960</v>
      </c>
      <c r="D620" s="141" t="s">
        <v>961</v>
      </c>
      <c r="E620" s="140" t="s">
        <v>1621</v>
      </c>
      <c r="F620" s="140" t="s">
        <v>1852</v>
      </c>
      <c r="G620" s="140" t="s">
        <v>94</v>
      </c>
      <c r="H620" s="140" t="s">
        <v>95</v>
      </c>
      <c r="I620" s="140">
        <v>27</v>
      </c>
      <c r="J620" s="140" t="s">
        <v>92</v>
      </c>
      <c r="K620" s="140" t="s">
        <v>1849</v>
      </c>
      <c r="L620" s="142" t="s">
        <v>1177</v>
      </c>
      <c r="M620" s="140">
        <v>1274</v>
      </c>
      <c r="N620" s="140">
        <v>38</v>
      </c>
      <c r="Q620" s="140">
        <v>1134</v>
      </c>
      <c r="S620" s="140">
        <v>140</v>
      </c>
    </row>
    <row r="621" spans="1:19" x14ac:dyDescent="0.25">
      <c r="A621" s="139">
        <v>39</v>
      </c>
      <c r="B621" s="140" t="s">
        <v>92</v>
      </c>
      <c r="C621" s="140" t="s">
        <v>1003</v>
      </c>
      <c r="D621" s="141" t="s">
        <v>1004</v>
      </c>
      <c r="E621" s="140" t="s">
        <v>1593</v>
      </c>
      <c r="F621" s="140" t="s">
        <v>1852</v>
      </c>
      <c r="G621" s="140" t="s">
        <v>94</v>
      </c>
      <c r="H621" s="140" t="s">
        <v>95</v>
      </c>
      <c r="I621" s="140">
        <v>1</v>
      </c>
      <c r="J621" s="140" t="s">
        <v>92</v>
      </c>
      <c r="K621" s="140" t="s">
        <v>1849</v>
      </c>
      <c r="L621" s="142" t="s">
        <v>1177</v>
      </c>
      <c r="M621" s="140">
        <v>192</v>
      </c>
      <c r="N621" s="140">
        <v>39</v>
      </c>
      <c r="Q621" s="140">
        <v>42</v>
      </c>
      <c r="S621" s="140">
        <v>150</v>
      </c>
    </row>
    <row r="622" spans="1:19" x14ac:dyDescent="0.25">
      <c r="A622" s="139">
        <v>40</v>
      </c>
      <c r="B622" s="140" t="s">
        <v>92</v>
      </c>
      <c r="C622" s="140" t="s">
        <v>142</v>
      </c>
      <c r="D622" s="141" t="s">
        <v>985</v>
      </c>
      <c r="E622" s="140" t="s">
        <v>1724</v>
      </c>
      <c r="F622" s="140" t="s">
        <v>1852</v>
      </c>
      <c r="G622" s="140" t="s">
        <v>94</v>
      </c>
      <c r="H622" s="140" t="s">
        <v>95</v>
      </c>
      <c r="I622" s="140">
        <v>5</v>
      </c>
      <c r="J622" s="140" t="s">
        <v>92</v>
      </c>
      <c r="K622" s="140" t="s">
        <v>1848</v>
      </c>
      <c r="L622" s="142" t="s">
        <v>1177</v>
      </c>
      <c r="M622" s="140">
        <v>320</v>
      </c>
      <c r="N622" s="140">
        <v>40</v>
      </c>
      <c r="Q622" s="140">
        <v>180</v>
      </c>
      <c r="S622" s="140">
        <v>140</v>
      </c>
    </row>
    <row r="623" spans="1:19" x14ac:dyDescent="0.25">
      <c r="A623" s="139">
        <v>41</v>
      </c>
      <c r="B623" s="140" t="s">
        <v>92</v>
      </c>
      <c r="C623" s="140" t="s">
        <v>152</v>
      </c>
      <c r="D623" s="141" t="s">
        <v>938</v>
      </c>
      <c r="E623" s="140" t="s">
        <v>1619</v>
      </c>
      <c r="F623" s="140" t="s">
        <v>1852</v>
      </c>
      <c r="G623" s="140" t="s">
        <v>94</v>
      </c>
      <c r="H623" s="140" t="s">
        <v>95</v>
      </c>
      <c r="I623" s="140">
        <v>24</v>
      </c>
      <c r="J623" s="140" t="s">
        <v>92</v>
      </c>
      <c r="K623" s="140" t="s">
        <v>1848</v>
      </c>
      <c r="L623" s="142" t="s">
        <v>1177</v>
      </c>
      <c r="M623" s="140">
        <v>1004</v>
      </c>
      <c r="N623" s="140">
        <v>41</v>
      </c>
      <c r="Q623" s="140">
        <v>864</v>
      </c>
      <c r="S623" s="140">
        <v>140</v>
      </c>
    </row>
    <row r="624" spans="1:19" x14ac:dyDescent="0.25">
      <c r="A624" s="139">
        <v>42</v>
      </c>
      <c r="B624" s="140" t="s">
        <v>92</v>
      </c>
      <c r="C624" s="140" t="s">
        <v>936</v>
      </c>
      <c r="D624" s="141" t="s">
        <v>937</v>
      </c>
      <c r="E624" s="140" t="s">
        <v>1625</v>
      </c>
      <c r="F624" s="140" t="s">
        <v>1852</v>
      </c>
      <c r="G624" s="140" t="s">
        <v>94</v>
      </c>
      <c r="H624" s="140" t="s">
        <v>95</v>
      </c>
      <c r="I624" s="140">
        <v>1</v>
      </c>
      <c r="J624" s="140" t="s">
        <v>92</v>
      </c>
      <c r="K624" s="140" t="s">
        <v>1849</v>
      </c>
      <c r="L624" s="142" t="s">
        <v>1177</v>
      </c>
      <c r="M624" s="140">
        <v>192</v>
      </c>
      <c r="N624" s="140">
        <v>42</v>
      </c>
      <c r="Q624" s="140">
        <v>42</v>
      </c>
      <c r="S624" s="140">
        <v>150</v>
      </c>
    </row>
    <row r="625" spans="1:19" x14ac:dyDescent="0.25">
      <c r="A625" s="139">
        <v>43</v>
      </c>
      <c r="B625" s="140" t="s">
        <v>92</v>
      </c>
      <c r="C625" s="140" t="s">
        <v>1006</v>
      </c>
      <c r="D625" s="141" t="s">
        <v>1007</v>
      </c>
      <c r="E625" s="140" t="s">
        <v>1703</v>
      </c>
      <c r="F625" s="140" t="s">
        <v>1852</v>
      </c>
      <c r="G625" s="140" t="s">
        <v>94</v>
      </c>
      <c r="H625" s="140" t="s">
        <v>95</v>
      </c>
      <c r="I625" s="140">
        <v>17</v>
      </c>
      <c r="J625" s="140" t="s">
        <v>92</v>
      </c>
      <c r="K625" s="140" t="s">
        <v>1850</v>
      </c>
      <c r="L625" s="142" t="s">
        <v>1177</v>
      </c>
      <c r="M625" s="140">
        <v>650</v>
      </c>
      <c r="N625" s="140">
        <v>43</v>
      </c>
      <c r="Q625" s="140">
        <v>510</v>
      </c>
      <c r="S625" s="140">
        <v>140</v>
      </c>
    </row>
    <row r="626" spans="1:19" x14ac:dyDescent="0.25">
      <c r="A626" s="139">
        <v>44</v>
      </c>
      <c r="B626" s="140" t="s">
        <v>92</v>
      </c>
      <c r="C626" s="140" t="s">
        <v>235</v>
      </c>
      <c r="D626" s="141" t="s">
        <v>930</v>
      </c>
      <c r="E626" s="140" t="s">
        <v>1609</v>
      </c>
      <c r="F626" s="140" t="s">
        <v>1852</v>
      </c>
      <c r="G626" s="140" t="s">
        <v>94</v>
      </c>
      <c r="H626" s="140" t="s">
        <v>95</v>
      </c>
      <c r="I626" s="140">
        <v>12</v>
      </c>
      <c r="J626" s="140" t="s">
        <v>92</v>
      </c>
      <c r="K626" s="140" t="s">
        <v>1849</v>
      </c>
      <c r="L626" s="142" t="s">
        <v>1177</v>
      </c>
      <c r="M626" s="140">
        <v>644</v>
      </c>
      <c r="N626" s="140">
        <v>44</v>
      </c>
      <c r="Q626" s="140">
        <v>504</v>
      </c>
      <c r="S626" s="140">
        <v>140</v>
      </c>
    </row>
    <row r="627" spans="1:19" x14ac:dyDescent="0.25">
      <c r="A627" s="139">
        <v>45</v>
      </c>
      <c r="B627" s="140" t="s">
        <v>92</v>
      </c>
      <c r="C627" s="140" t="s">
        <v>224</v>
      </c>
      <c r="D627" s="141" t="s">
        <v>951</v>
      </c>
      <c r="E627" s="140" t="s">
        <v>1607</v>
      </c>
      <c r="F627" s="140" t="s">
        <v>1852</v>
      </c>
      <c r="G627" s="140" t="s">
        <v>94</v>
      </c>
      <c r="H627" s="140" t="s">
        <v>95</v>
      </c>
      <c r="I627" s="140">
        <v>25</v>
      </c>
      <c r="J627" s="140" t="s">
        <v>92</v>
      </c>
      <c r="K627" s="140" t="s">
        <v>1848</v>
      </c>
      <c r="L627" s="142" t="s">
        <v>1177</v>
      </c>
      <c r="M627" s="140">
        <v>1040</v>
      </c>
      <c r="N627" s="140">
        <v>45</v>
      </c>
      <c r="Q627" s="140">
        <v>900</v>
      </c>
      <c r="S627" s="140">
        <v>140</v>
      </c>
    </row>
    <row r="628" spans="1:19" x14ac:dyDescent="0.25">
      <c r="A628" s="139">
        <v>46</v>
      </c>
      <c r="B628" s="140" t="s">
        <v>92</v>
      </c>
      <c r="C628" s="140" t="s">
        <v>182</v>
      </c>
      <c r="D628" s="141" t="s">
        <v>1008</v>
      </c>
      <c r="E628" s="140" t="s">
        <v>1594</v>
      </c>
      <c r="F628" s="140" t="s">
        <v>1852</v>
      </c>
      <c r="G628" s="140" t="s">
        <v>94</v>
      </c>
      <c r="H628" s="140" t="s">
        <v>95</v>
      </c>
      <c r="I628" s="140">
        <v>12</v>
      </c>
      <c r="J628" s="140" t="s">
        <v>92</v>
      </c>
      <c r="K628" s="140" t="s">
        <v>1848</v>
      </c>
      <c r="L628" s="142" t="s">
        <v>1177</v>
      </c>
      <c r="M628" s="140">
        <v>572</v>
      </c>
      <c r="N628" s="140">
        <v>46</v>
      </c>
      <c r="Q628" s="140">
        <v>432</v>
      </c>
      <c r="S628" s="140">
        <v>140</v>
      </c>
    </row>
    <row r="629" spans="1:19" x14ac:dyDescent="0.25">
      <c r="A629" s="139">
        <v>47</v>
      </c>
      <c r="B629" s="140" t="s">
        <v>92</v>
      </c>
      <c r="C629" s="140" t="s">
        <v>184</v>
      </c>
      <c r="D629" s="141" t="s">
        <v>928</v>
      </c>
      <c r="E629" s="140" t="s">
        <v>1604</v>
      </c>
      <c r="F629" s="140" t="s">
        <v>1852</v>
      </c>
      <c r="G629" s="140" t="s">
        <v>94</v>
      </c>
      <c r="H629" s="140" t="s">
        <v>95</v>
      </c>
      <c r="I629" s="140">
        <v>20</v>
      </c>
      <c r="J629" s="140" t="s">
        <v>92</v>
      </c>
      <c r="K629" s="140" t="s">
        <v>1849</v>
      </c>
      <c r="L629" s="142" t="s">
        <v>1177</v>
      </c>
      <c r="M629" s="140">
        <v>980</v>
      </c>
      <c r="N629" s="140">
        <v>47</v>
      </c>
      <c r="Q629" s="140">
        <v>840</v>
      </c>
      <c r="S629" s="140">
        <v>140</v>
      </c>
    </row>
    <row r="630" spans="1:19" x14ac:dyDescent="0.25">
      <c r="A630" s="139">
        <v>48</v>
      </c>
      <c r="B630" s="140" t="s">
        <v>92</v>
      </c>
      <c r="C630" s="140" t="s">
        <v>180</v>
      </c>
      <c r="D630" s="141" t="s">
        <v>963</v>
      </c>
      <c r="E630" s="140" t="s">
        <v>1662</v>
      </c>
      <c r="F630" s="140" t="s">
        <v>1852</v>
      </c>
      <c r="G630" s="140" t="s">
        <v>94</v>
      </c>
      <c r="H630" s="140" t="s">
        <v>95</v>
      </c>
      <c r="I630" s="140">
        <v>21</v>
      </c>
      <c r="J630" s="140" t="s">
        <v>92</v>
      </c>
      <c r="K630" s="140" t="s">
        <v>1849</v>
      </c>
      <c r="L630" s="142" t="s">
        <v>1177</v>
      </c>
      <c r="M630" s="140">
        <v>1022</v>
      </c>
      <c r="N630" s="140">
        <v>48</v>
      </c>
      <c r="Q630" s="140">
        <v>882</v>
      </c>
      <c r="S630" s="140">
        <v>140</v>
      </c>
    </row>
    <row r="631" spans="1:19" x14ac:dyDescent="0.25">
      <c r="A631" s="139">
        <v>49</v>
      </c>
      <c r="B631" s="140" t="s">
        <v>92</v>
      </c>
      <c r="C631" s="140" t="s">
        <v>140</v>
      </c>
      <c r="D631" s="141" t="s">
        <v>956</v>
      </c>
      <c r="E631" s="140" t="s">
        <v>1704</v>
      </c>
      <c r="F631" s="140" t="s">
        <v>1852</v>
      </c>
      <c r="G631" s="140" t="s">
        <v>94</v>
      </c>
      <c r="H631" s="140" t="s">
        <v>95</v>
      </c>
      <c r="I631" s="140">
        <v>7</v>
      </c>
      <c r="J631" s="140" t="s">
        <v>92</v>
      </c>
      <c r="K631" s="140" t="s">
        <v>1849</v>
      </c>
      <c r="L631" s="142" t="s">
        <v>1177</v>
      </c>
      <c r="M631" s="140">
        <v>434</v>
      </c>
      <c r="N631" s="140">
        <v>49</v>
      </c>
      <c r="Q631" s="140">
        <v>294</v>
      </c>
      <c r="S631" s="140">
        <v>140</v>
      </c>
    </row>
    <row r="632" spans="1:19" x14ac:dyDescent="0.25">
      <c r="A632" s="139">
        <v>50</v>
      </c>
      <c r="B632" s="140" t="s">
        <v>92</v>
      </c>
      <c r="C632" s="140" t="s">
        <v>934</v>
      </c>
      <c r="D632" s="141" t="s">
        <v>935</v>
      </c>
      <c r="E632" s="140" t="s">
        <v>1615</v>
      </c>
      <c r="F632" s="140" t="s">
        <v>1852</v>
      </c>
      <c r="G632" s="140" t="s">
        <v>94</v>
      </c>
      <c r="H632" s="140" t="s">
        <v>95</v>
      </c>
      <c r="I632" s="140">
        <v>2</v>
      </c>
      <c r="J632" s="140" t="s">
        <v>92</v>
      </c>
      <c r="K632" s="140" t="s">
        <v>1849</v>
      </c>
      <c r="L632" s="142" t="s">
        <v>1177</v>
      </c>
      <c r="M632" s="140">
        <v>234</v>
      </c>
      <c r="N632" s="140">
        <v>50</v>
      </c>
      <c r="Q632" s="140">
        <v>84</v>
      </c>
      <c r="S632" s="140">
        <v>150</v>
      </c>
    </row>
    <row r="633" spans="1:19" x14ac:dyDescent="0.25">
      <c r="A633" s="139">
        <v>51</v>
      </c>
      <c r="B633" s="140" t="s">
        <v>92</v>
      </c>
      <c r="C633" s="140" t="s">
        <v>105</v>
      </c>
      <c r="D633" s="141" t="s">
        <v>922</v>
      </c>
      <c r="E633" s="140" t="s">
        <v>1693</v>
      </c>
      <c r="F633" s="140" t="s">
        <v>1852</v>
      </c>
      <c r="G633" s="140" t="s">
        <v>94</v>
      </c>
      <c r="H633" s="140" t="s">
        <v>95</v>
      </c>
      <c r="I633" s="140">
        <v>10</v>
      </c>
      <c r="J633" s="140" t="s">
        <v>92</v>
      </c>
      <c r="K633" s="140" t="s">
        <v>1848</v>
      </c>
      <c r="L633" s="142" t="s">
        <v>1177</v>
      </c>
      <c r="M633" s="140">
        <v>500</v>
      </c>
      <c r="N633" s="140">
        <v>51</v>
      </c>
      <c r="Q633" s="140">
        <v>360</v>
      </c>
      <c r="S633" s="140">
        <v>140</v>
      </c>
    </row>
    <row r="634" spans="1:19" x14ac:dyDescent="0.25">
      <c r="A634" s="139">
        <v>52</v>
      </c>
      <c r="B634" s="140" t="s">
        <v>92</v>
      </c>
      <c r="C634" s="140" t="s">
        <v>141</v>
      </c>
      <c r="D634" s="141" t="s">
        <v>929</v>
      </c>
      <c r="E634" s="140" t="s">
        <v>1721</v>
      </c>
      <c r="F634" s="140" t="s">
        <v>1852</v>
      </c>
      <c r="G634" s="140" t="s">
        <v>94</v>
      </c>
      <c r="H634" s="140" t="s">
        <v>95</v>
      </c>
      <c r="I634" s="140">
        <v>8</v>
      </c>
      <c r="J634" s="140" t="s">
        <v>92</v>
      </c>
      <c r="K634" s="140" t="s">
        <v>1848</v>
      </c>
      <c r="L634" s="142" t="s">
        <v>1177</v>
      </c>
      <c r="M634" s="140">
        <v>428</v>
      </c>
      <c r="N634" s="140">
        <v>52</v>
      </c>
      <c r="Q634" s="140">
        <v>288</v>
      </c>
      <c r="S634" s="140">
        <v>140</v>
      </c>
    </row>
    <row r="635" spans="1:19" x14ac:dyDescent="0.25">
      <c r="A635" s="139">
        <v>53</v>
      </c>
      <c r="B635" s="140" t="s">
        <v>92</v>
      </c>
      <c r="C635" s="140" t="s">
        <v>188</v>
      </c>
      <c r="D635" s="141" t="s">
        <v>1005</v>
      </c>
      <c r="E635" s="140" t="s">
        <v>1689</v>
      </c>
      <c r="F635" s="140" t="s">
        <v>1852</v>
      </c>
      <c r="G635" s="140" t="s">
        <v>94</v>
      </c>
      <c r="H635" s="140" t="s">
        <v>95</v>
      </c>
      <c r="I635" s="140">
        <v>13</v>
      </c>
      <c r="J635" s="140" t="s">
        <v>92</v>
      </c>
      <c r="K635" s="140" t="s">
        <v>1849</v>
      </c>
      <c r="L635" s="142" t="s">
        <v>1177</v>
      </c>
      <c r="M635" s="140">
        <v>686</v>
      </c>
      <c r="N635" s="140">
        <v>53</v>
      </c>
      <c r="Q635" s="140">
        <v>546</v>
      </c>
      <c r="S635" s="140">
        <v>140</v>
      </c>
    </row>
    <row r="636" spans="1:19" x14ac:dyDescent="0.25">
      <c r="A636" s="139">
        <v>54</v>
      </c>
      <c r="B636" s="140" t="s">
        <v>92</v>
      </c>
      <c r="C636" s="140" t="s">
        <v>186</v>
      </c>
      <c r="D636" s="141" t="s">
        <v>1009</v>
      </c>
      <c r="E636" s="140" t="s">
        <v>1624</v>
      </c>
      <c r="F636" s="140" t="s">
        <v>1852</v>
      </c>
      <c r="G636" s="140" t="s">
        <v>94</v>
      </c>
      <c r="H636" s="140" t="s">
        <v>95</v>
      </c>
      <c r="I636" s="140">
        <v>12</v>
      </c>
      <c r="J636" s="140" t="s">
        <v>92</v>
      </c>
      <c r="K636" s="140" t="s">
        <v>1849</v>
      </c>
      <c r="L636" s="142" t="s">
        <v>1177</v>
      </c>
      <c r="M636" s="140">
        <v>644</v>
      </c>
      <c r="N636" s="140">
        <v>54</v>
      </c>
      <c r="Q636" s="140">
        <v>504</v>
      </c>
      <c r="S636" s="140">
        <v>140</v>
      </c>
    </row>
    <row r="637" spans="1:19" x14ac:dyDescent="0.25">
      <c r="A637" s="139">
        <v>55</v>
      </c>
      <c r="B637" s="140" t="s">
        <v>92</v>
      </c>
      <c r="C637" s="140" t="s">
        <v>221</v>
      </c>
      <c r="D637" s="141" t="s">
        <v>931</v>
      </c>
      <c r="E637" s="140" t="s">
        <v>1690</v>
      </c>
      <c r="F637" s="140" t="s">
        <v>1852</v>
      </c>
      <c r="G637" s="140" t="s">
        <v>94</v>
      </c>
      <c r="H637" s="140" t="s">
        <v>95</v>
      </c>
      <c r="I637" s="140">
        <v>21</v>
      </c>
      <c r="J637" s="140" t="s">
        <v>92</v>
      </c>
      <c r="K637" s="140" t="s">
        <v>1850</v>
      </c>
      <c r="L637" s="142" t="s">
        <v>1177</v>
      </c>
      <c r="M637" s="140">
        <v>770</v>
      </c>
      <c r="N637" s="140">
        <v>55</v>
      </c>
      <c r="Q637" s="140">
        <v>630</v>
      </c>
      <c r="S637" s="140">
        <v>140</v>
      </c>
    </row>
    <row r="638" spans="1:19" x14ac:dyDescent="0.25">
      <c r="A638" s="139">
        <v>56</v>
      </c>
      <c r="B638" s="140" t="s">
        <v>237</v>
      </c>
      <c r="C638" s="140" t="s">
        <v>256</v>
      </c>
      <c r="D638" s="141" t="s">
        <v>1012</v>
      </c>
      <c r="E638" s="140" t="s">
        <v>1730</v>
      </c>
      <c r="F638" s="140" t="s">
        <v>1852</v>
      </c>
      <c r="G638" s="140" t="s">
        <v>94</v>
      </c>
      <c r="H638" s="140" t="s">
        <v>95</v>
      </c>
      <c r="I638" s="140">
        <v>141</v>
      </c>
      <c r="J638" s="140" t="s">
        <v>237</v>
      </c>
      <c r="K638" s="140" t="s">
        <v>1849</v>
      </c>
      <c r="L638" s="142" t="s">
        <v>1177</v>
      </c>
      <c r="M638" s="140">
        <v>6032</v>
      </c>
      <c r="N638" s="140">
        <v>56</v>
      </c>
      <c r="Q638" s="140">
        <v>5922</v>
      </c>
      <c r="S638" s="140">
        <v>110</v>
      </c>
    </row>
    <row r="639" spans="1:19" x14ac:dyDescent="0.25">
      <c r="A639" s="139">
        <v>57</v>
      </c>
      <c r="B639" s="140" t="s">
        <v>237</v>
      </c>
      <c r="C639" s="140" t="s">
        <v>249</v>
      </c>
      <c r="D639" s="141" t="s">
        <v>1011</v>
      </c>
      <c r="E639" s="140" t="s">
        <v>1728</v>
      </c>
      <c r="F639" s="140" t="s">
        <v>1852</v>
      </c>
      <c r="G639" s="140" t="s">
        <v>94</v>
      </c>
      <c r="H639" s="140" t="s">
        <v>95</v>
      </c>
      <c r="I639" s="140">
        <v>33</v>
      </c>
      <c r="J639" s="140" t="s">
        <v>237</v>
      </c>
      <c r="K639" s="140" t="s">
        <v>1849</v>
      </c>
      <c r="L639" s="142" t="s">
        <v>1177</v>
      </c>
      <c r="M639" s="140">
        <v>1526</v>
      </c>
      <c r="N639" s="140">
        <v>57</v>
      </c>
      <c r="Q639" s="140">
        <v>1386</v>
      </c>
      <c r="S639" s="140">
        <v>140</v>
      </c>
    </row>
    <row r="640" spans="1:19" x14ac:dyDescent="0.25">
      <c r="A640" s="139">
        <v>58</v>
      </c>
      <c r="B640" s="140" t="s">
        <v>237</v>
      </c>
      <c r="C640" s="140" t="s">
        <v>237</v>
      </c>
      <c r="D640" s="141" t="s">
        <v>1013</v>
      </c>
      <c r="E640" s="140" t="s">
        <v>1729</v>
      </c>
      <c r="F640" s="140" t="s">
        <v>1852</v>
      </c>
      <c r="G640" s="140" t="s">
        <v>94</v>
      </c>
      <c r="H640" s="140" t="s">
        <v>95</v>
      </c>
      <c r="I640" s="140">
        <v>102</v>
      </c>
      <c r="J640" s="140" t="s">
        <v>237</v>
      </c>
      <c r="K640" s="140" t="s">
        <v>1848</v>
      </c>
      <c r="L640" s="142" t="s">
        <v>1177</v>
      </c>
      <c r="M640" s="140">
        <v>3812</v>
      </c>
      <c r="N640" s="140">
        <v>58</v>
      </c>
      <c r="Q640" s="140">
        <v>3672</v>
      </c>
      <c r="S640" s="140">
        <v>140</v>
      </c>
    </row>
    <row r="641" spans="1:19" x14ac:dyDescent="0.25">
      <c r="A641" s="139">
        <v>59</v>
      </c>
      <c r="B641" s="140" t="s">
        <v>237</v>
      </c>
      <c r="C641" s="140" t="s">
        <v>245</v>
      </c>
      <c r="D641" s="141" t="s">
        <v>1010</v>
      </c>
      <c r="E641" s="140" t="s">
        <v>1727</v>
      </c>
      <c r="F641" s="140" t="s">
        <v>1852</v>
      </c>
      <c r="G641" s="140" t="s">
        <v>94</v>
      </c>
      <c r="H641" s="140" t="s">
        <v>95</v>
      </c>
      <c r="I641" s="140">
        <v>34</v>
      </c>
      <c r="J641" s="140" t="s">
        <v>237</v>
      </c>
      <c r="K641" s="140" t="s">
        <v>1849</v>
      </c>
      <c r="L641" s="142" t="s">
        <v>1177</v>
      </c>
      <c r="M641" s="140">
        <v>1568</v>
      </c>
      <c r="N641" s="140">
        <v>59</v>
      </c>
      <c r="Q641" s="140">
        <v>1428</v>
      </c>
      <c r="S641" s="140">
        <v>140</v>
      </c>
    </row>
    <row r="642" spans="1:19" x14ac:dyDescent="0.25">
      <c r="A642" s="139">
        <v>60</v>
      </c>
      <c r="B642" s="140" t="s">
        <v>258</v>
      </c>
      <c r="C642" s="140" t="s">
        <v>258</v>
      </c>
      <c r="D642" s="141" t="s">
        <v>917</v>
      </c>
      <c r="E642" s="140" t="s">
        <v>1661</v>
      </c>
      <c r="F642" s="140" t="s">
        <v>1852</v>
      </c>
      <c r="G642" s="140" t="s">
        <v>94</v>
      </c>
      <c r="H642" s="140" t="s">
        <v>95</v>
      </c>
      <c r="I642" s="140">
        <v>197</v>
      </c>
      <c r="J642" s="140" t="s">
        <v>258</v>
      </c>
      <c r="K642" s="140" t="s">
        <v>1848</v>
      </c>
      <c r="L642" s="142" t="s">
        <v>1177</v>
      </c>
      <c r="M642" s="140">
        <v>7182</v>
      </c>
      <c r="N642" s="140">
        <v>60</v>
      </c>
      <c r="Q642" s="140">
        <v>7092</v>
      </c>
      <c r="S642" s="140">
        <v>90</v>
      </c>
    </row>
    <row r="643" spans="1:19" x14ac:dyDescent="0.25">
      <c r="A643" s="139">
        <v>61</v>
      </c>
      <c r="B643" s="140" t="s">
        <v>258</v>
      </c>
      <c r="C643" s="140" t="s">
        <v>914</v>
      </c>
      <c r="D643" s="141" t="s">
        <v>915</v>
      </c>
      <c r="E643" s="140" t="s">
        <v>1660</v>
      </c>
      <c r="F643" s="140" t="s">
        <v>1852</v>
      </c>
      <c r="G643" s="140" t="s">
        <v>94</v>
      </c>
      <c r="H643" s="140" t="s">
        <v>95</v>
      </c>
      <c r="I643" s="140">
        <v>58</v>
      </c>
      <c r="J643" s="140" t="s">
        <v>258</v>
      </c>
      <c r="K643" s="140" t="s">
        <v>1848</v>
      </c>
      <c r="L643" s="142" t="s">
        <v>1177</v>
      </c>
      <c r="M643" s="140">
        <v>2228</v>
      </c>
      <c r="N643" s="140">
        <v>61</v>
      </c>
      <c r="Q643" s="140">
        <v>2088</v>
      </c>
      <c r="S643" s="140">
        <v>140</v>
      </c>
    </row>
    <row r="644" spans="1:19" x14ac:dyDescent="0.25">
      <c r="A644" s="139">
        <v>62</v>
      </c>
      <c r="B644" s="140" t="s">
        <v>258</v>
      </c>
      <c r="C644" s="140" t="s">
        <v>1984</v>
      </c>
      <c r="D644" s="141" t="s">
        <v>911</v>
      </c>
      <c r="E644" s="140" t="s">
        <v>1659</v>
      </c>
      <c r="F644" s="140" t="s">
        <v>1852</v>
      </c>
      <c r="G644" s="140" t="s">
        <v>94</v>
      </c>
      <c r="H644" s="140" t="s">
        <v>95</v>
      </c>
      <c r="I644" s="140">
        <v>13</v>
      </c>
      <c r="J644" s="140" t="s">
        <v>258</v>
      </c>
      <c r="K644" s="140" t="s">
        <v>1848</v>
      </c>
      <c r="L644" s="142" t="s">
        <v>1177</v>
      </c>
      <c r="M644" s="140">
        <v>608</v>
      </c>
      <c r="N644" s="140">
        <v>62</v>
      </c>
      <c r="Q644" s="140">
        <v>468</v>
      </c>
      <c r="S644" s="140">
        <v>140</v>
      </c>
    </row>
    <row r="645" spans="1:19" x14ac:dyDescent="0.25">
      <c r="A645" s="139">
        <v>63</v>
      </c>
      <c r="B645" s="140" t="s">
        <v>258</v>
      </c>
      <c r="C645" s="140" t="s">
        <v>1985</v>
      </c>
      <c r="D645" s="141" t="s">
        <v>910</v>
      </c>
      <c r="E645" s="140" t="s">
        <v>1665</v>
      </c>
      <c r="F645" s="140" t="s">
        <v>1852</v>
      </c>
      <c r="G645" s="140" t="s">
        <v>94</v>
      </c>
      <c r="H645" s="140" t="s">
        <v>95</v>
      </c>
      <c r="I645" s="140">
        <v>19</v>
      </c>
      <c r="J645" s="140" t="s">
        <v>258</v>
      </c>
      <c r="K645" s="140" t="s">
        <v>1848</v>
      </c>
      <c r="L645" s="142" t="s">
        <v>1177</v>
      </c>
      <c r="M645" s="140">
        <v>824</v>
      </c>
      <c r="N645" s="140">
        <v>63</v>
      </c>
      <c r="Q645" s="140">
        <v>684</v>
      </c>
      <c r="S645" s="140">
        <v>140</v>
      </c>
    </row>
    <row r="646" spans="1:19" x14ac:dyDescent="0.25">
      <c r="A646" s="139">
        <v>64</v>
      </c>
      <c r="B646" s="140" t="s">
        <v>258</v>
      </c>
      <c r="C646" s="140" t="s">
        <v>286</v>
      </c>
      <c r="D646" s="141" t="s">
        <v>918</v>
      </c>
      <c r="E646" s="140" t="s">
        <v>1604</v>
      </c>
      <c r="F646" s="140" t="s">
        <v>1852</v>
      </c>
      <c r="G646" s="140" t="s">
        <v>94</v>
      </c>
      <c r="H646" s="140" t="s">
        <v>95</v>
      </c>
      <c r="I646" s="140">
        <v>48</v>
      </c>
      <c r="J646" s="140" t="s">
        <v>258</v>
      </c>
      <c r="K646" s="140" t="s">
        <v>1850</v>
      </c>
      <c r="L646" s="142" t="s">
        <v>1177</v>
      </c>
      <c r="M646" s="140">
        <v>1580</v>
      </c>
      <c r="N646" s="140">
        <v>64</v>
      </c>
      <c r="Q646" s="140">
        <v>1440</v>
      </c>
      <c r="S646" s="140">
        <v>140</v>
      </c>
    </row>
    <row r="647" spans="1:19" x14ac:dyDescent="0.25">
      <c r="A647" s="139">
        <v>65</v>
      </c>
      <c r="B647" s="140" t="s">
        <v>258</v>
      </c>
      <c r="C647" s="140" t="s">
        <v>281</v>
      </c>
      <c r="D647" s="141" t="s">
        <v>916</v>
      </c>
      <c r="E647" s="140" t="s">
        <v>1663</v>
      </c>
      <c r="F647" s="140" t="s">
        <v>1852</v>
      </c>
      <c r="G647" s="140" t="s">
        <v>94</v>
      </c>
      <c r="H647" s="140" t="s">
        <v>95</v>
      </c>
      <c r="I647" s="140">
        <v>100</v>
      </c>
      <c r="J647" s="140" t="s">
        <v>258</v>
      </c>
      <c r="K647" s="140" t="s">
        <v>1848</v>
      </c>
      <c r="L647" s="142" t="s">
        <v>1177</v>
      </c>
      <c r="M647" s="140">
        <v>3740</v>
      </c>
      <c r="N647" s="140">
        <v>65</v>
      </c>
      <c r="Q647" s="140">
        <v>3600</v>
      </c>
      <c r="S647" s="140">
        <v>140</v>
      </c>
    </row>
    <row r="648" spans="1:19" x14ac:dyDescent="0.25">
      <c r="A648" s="139">
        <v>66</v>
      </c>
      <c r="B648" s="140" t="s">
        <v>258</v>
      </c>
      <c r="C648" s="140" t="s">
        <v>291</v>
      </c>
      <c r="D648" s="141" t="s">
        <v>913</v>
      </c>
      <c r="E648" s="140" t="s">
        <v>1664</v>
      </c>
      <c r="F648" s="140" t="s">
        <v>1852</v>
      </c>
      <c r="G648" s="140" t="s">
        <v>94</v>
      </c>
      <c r="H648" s="140" t="s">
        <v>95</v>
      </c>
      <c r="I648" s="140">
        <v>31</v>
      </c>
      <c r="J648" s="140" t="s">
        <v>258</v>
      </c>
      <c r="K648" s="140" t="s">
        <v>1848</v>
      </c>
      <c r="L648" s="142" t="s">
        <v>1177</v>
      </c>
      <c r="M648" s="140">
        <v>1256</v>
      </c>
      <c r="N648" s="140">
        <v>66</v>
      </c>
      <c r="Q648" s="140">
        <v>1116</v>
      </c>
      <c r="S648" s="140">
        <v>140</v>
      </c>
    </row>
    <row r="649" spans="1:19" x14ac:dyDescent="0.25">
      <c r="A649" s="139">
        <v>67</v>
      </c>
      <c r="B649" s="140" t="s">
        <v>258</v>
      </c>
      <c r="C649" s="140" t="s">
        <v>267</v>
      </c>
      <c r="D649" s="141" t="s">
        <v>912</v>
      </c>
      <c r="E649" s="140" t="s">
        <v>1662</v>
      </c>
      <c r="F649" s="140" t="s">
        <v>1852</v>
      </c>
      <c r="G649" s="140" t="s">
        <v>94</v>
      </c>
      <c r="H649" s="140" t="s">
        <v>95</v>
      </c>
      <c r="I649" s="140">
        <v>33</v>
      </c>
      <c r="J649" s="140" t="s">
        <v>258</v>
      </c>
      <c r="K649" s="140" t="s">
        <v>1848</v>
      </c>
      <c r="L649" s="142" t="s">
        <v>1177</v>
      </c>
      <c r="M649" s="140">
        <v>1328</v>
      </c>
      <c r="N649" s="140">
        <v>67</v>
      </c>
      <c r="Q649" s="140">
        <v>1188</v>
      </c>
      <c r="S649" s="140">
        <v>140</v>
      </c>
    </row>
    <row r="650" spans="1:19" x14ac:dyDescent="0.25">
      <c r="A650" s="139">
        <v>68</v>
      </c>
      <c r="B650" s="140" t="s">
        <v>295</v>
      </c>
      <c r="C650" s="140" t="s">
        <v>296</v>
      </c>
      <c r="D650" s="141" t="s">
        <v>844</v>
      </c>
      <c r="E650" s="140" t="s">
        <v>1780</v>
      </c>
      <c r="F650" s="140" t="s">
        <v>1852</v>
      </c>
      <c r="G650" s="140" t="s">
        <v>94</v>
      </c>
      <c r="H650" s="140" t="s">
        <v>95</v>
      </c>
      <c r="I650" s="140">
        <v>35</v>
      </c>
      <c r="J650" s="140" t="s">
        <v>295</v>
      </c>
      <c r="K650" s="140" t="s">
        <v>1848</v>
      </c>
      <c r="L650" s="142" t="s">
        <v>1177</v>
      </c>
      <c r="M650" s="140">
        <v>1400</v>
      </c>
      <c r="N650" s="140">
        <v>68</v>
      </c>
      <c r="Q650" s="140">
        <v>1260</v>
      </c>
      <c r="S650" s="140">
        <v>140</v>
      </c>
    </row>
    <row r="651" spans="1:19" x14ac:dyDescent="0.25">
      <c r="A651" s="139">
        <v>69</v>
      </c>
      <c r="B651" s="140" t="s">
        <v>295</v>
      </c>
      <c r="C651" s="140" t="s">
        <v>304</v>
      </c>
      <c r="D651" s="141" t="s">
        <v>847</v>
      </c>
      <c r="E651" s="140" t="s">
        <v>1777</v>
      </c>
      <c r="F651" s="140" t="s">
        <v>1852</v>
      </c>
      <c r="G651" s="140" t="s">
        <v>94</v>
      </c>
      <c r="H651" s="140" t="s">
        <v>95</v>
      </c>
      <c r="I651" s="140">
        <v>42</v>
      </c>
      <c r="J651" s="140" t="s">
        <v>295</v>
      </c>
      <c r="K651" s="140" t="s">
        <v>1848</v>
      </c>
      <c r="L651" s="142" t="s">
        <v>1177</v>
      </c>
      <c r="M651" s="140">
        <v>1652</v>
      </c>
      <c r="N651" s="140">
        <v>69</v>
      </c>
      <c r="Q651" s="140">
        <v>1512</v>
      </c>
      <c r="S651" s="140">
        <v>140</v>
      </c>
    </row>
    <row r="652" spans="1:19" x14ac:dyDescent="0.25">
      <c r="A652" s="139">
        <v>70</v>
      </c>
      <c r="B652" s="140" t="s">
        <v>295</v>
      </c>
      <c r="C652" s="140" t="s">
        <v>298</v>
      </c>
      <c r="D652" s="141" t="s">
        <v>842</v>
      </c>
      <c r="E652" s="140" t="s">
        <v>1706</v>
      </c>
      <c r="F652" s="140" t="s">
        <v>1852</v>
      </c>
      <c r="G652" s="140" t="s">
        <v>94</v>
      </c>
      <c r="H652" s="140" t="s">
        <v>95</v>
      </c>
      <c r="I652" s="140">
        <v>11</v>
      </c>
      <c r="J652" s="140" t="s">
        <v>295</v>
      </c>
      <c r="K652" s="140" t="s">
        <v>1848</v>
      </c>
      <c r="L652" s="142" t="s">
        <v>1177</v>
      </c>
      <c r="M652" s="140">
        <v>536</v>
      </c>
      <c r="N652" s="140">
        <v>70</v>
      </c>
      <c r="Q652" s="140">
        <v>396</v>
      </c>
      <c r="S652" s="140">
        <v>140</v>
      </c>
    </row>
    <row r="653" spans="1:19" x14ac:dyDescent="0.25">
      <c r="A653" s="139">
        <v>71</v>
      </c>
      <c r="B653" s="140" t="s">
        <v>295</v>
      </c>
      <c r="C653" s="140" t="s">
        <v>339</v>
      </c>
      <c r="D653" s="141" t="s">
        <v>843</v>
      </c>
      <c r="E653" s="140" t="s">
        <v>1705</v>
      </c>
      <c r="F653" s="140" t="s">
        <v>1852</v>
      </c>
      <c r="G653" s="140" t="s">
        <v>94</v>
      </c>
      <c r="H653" s="140" t="s">
        <v>95</v>
      </c>
      <c r="I653" s="140">
        <v>9</v>
      </c>
      <c r="J653" s="140" t="s">
        <v>295</v>
      </c>
      <c r="K653" s="140" t="s">
        <v>1848</v>
      </c>
      <c r="L653" s="142" t="s">
        <v>1177</v>
      </c>
      <c r="M653" s="140">
        <v>464</v>
      </c>
      <c r="N653" s="140">
        <v>71</v>
      </c>
      <c r="Q653" s="140">
        <v>324</v>
      </c>
      <c r="S653" s="140">
        <v>140</v>
      </c>
    </row>
    <row r="654" spans="1:19" x14ac:dyDescent="0.25">
      <c r="A654" s="139">
        <v>72</v>
      </c>
      <c r="B654" s="140" t="s">
        <v>295</v>
      </c>
      <c r="C654" s="140" t="s">
        <v>327</v>
      </c>
      <c r="D654" s="141" t="s">
        <v>846</v>
      </c>
      <c r="E654" s="140" t="s">
        <v>1782</v>
      </c>
      <c r="F654" s="140" t="s">
        <v>1852</v>
      </c>
      <c r="G654" s="140" t="s">
        <v>94</v>
      </c>
      <c r="H654" s="140" t="s">
        <v>95</v>
      </c>
      <c r="I654" s="140">
        <v>14</v>
      </c>
      <c r="J654" s="140" t="s">
        <v>295</v>
      </c>
      <c r="K654" s="140" t="s">
        <v>1848</v>
      </c>
      <c r="L654" s="142" t="s">
        <v>1177</v>
      </c>
      <c r="M654" s="140">
        <v>644</v>
      </c>
      <c r="N654" s="140">
        <v>72</v>
      </c>
      <c r="Q654" s="140">
        <v>504</v>
      </c>
      <c r="S654" s="140">
        <v>140</v>
      </c>
    </row>
    <row r="655" spans="1:19" x14ac:dyDescent="0.25">
      <c r="A655" s="139">
        <v>73</v>
      </c>
      <c r="B655" s="140" t="s">
        <v>295</v>
      </c>
      <c r="C655" s="140" t="s">
        <v>302</v>
      </c>
      <c r="D655" s="141" t="s">
        <v>848</v>
      </c>
      <c r="E655" s="140" t="s">
        <v>1779</v>
      </c>
      <c r="F655" s="140" t="s">
        <v>1852</v>
      </c>
      <c r="G655" s="140" t="s">
        <v>94</v>
      </c>
      <c r="H655" s="140" t="s">
        <v>95</v>
      </c>
      <c r="I655" s="140">
        <v>40</v>
      </c>
      <c r="J655" s="140" t="s">
        <v>295</v>
      </c>
      <c r="K655" s="140" t="s">
        <v>1848</v>
      </c>
      <c r="L655" s="142" t="s">
        <v>1177</v>
      </c>
      <c r="M655" s="140">
        <v>1580</v>
      </c>
      <c r="N655" s="140">
        <v>73</v>
      </c>
      <c r="Q655" s="140">
        <v>1440</v>
      </c>
      <c r="S655" s="140">
        <v>140</v>
      </c>
    </row>
    <row r="656" spans="1:19" x14ac:dyDescent="0.25">
      <c r="A656" s="139">
        <v>74</v>
      </c>
      <c r="B656" s="140" t="s">
        <v>295</v>
      </c>
      <c r="C656" s="140" t="s">
        <v>311</v>
      </c>
      <c r="D656" s="141" t="s">
        <v>851</v>
      </c>
      <c r="E656" s="140" t="s">
        <v>1781</v>
      </c>
      <c r="F656" s="140" t="s">
        <v>1852</v>
      </c>
      <c r="G656" s="140" t="s">
        <v>94</v>
      </c>
      <c r="H656" s="140" t="s">
        <v>95</v>
      </c>
      <c r="I656" s="140">
        <v>50</v>
      </c>
      <c r="J656" s="140" t="s">
        <v>295</v>
      </c>
      <c r="K656" s="140" t="s">
        <v>1848</v>
      </c>
      <c r="L656" s="142" t="s">
        <v>1177</v>
      </c>
      <c r="M656" s="140">
        <v>1940</v>
      </c>
      <c r="N656" s="140">
        <v>74</v>
      </c>
      <c r="Q656" s="140">
        <v>1800</v>
      </c>
      <c r="S656" s="140">
        <v>140</v>
      </c>
    </row>
    <row r="657" spans="1:19" x14ac:dyDescent="0.25">
      <c r="A657" s="139">
        <v>75</v>
      </c>
      <c r="B657" s="140" t="s">
        <v>295</v>
      </c>
      <c r="C657" s="140" t="s">
        <v>343</v>
      </c>
      <c r="D657" s="141" t="s">
        <v>849</v>
      </c>
      <c r="E657" s="140" t="s">
        <v>1778</v>
      </c>
      <c r="F657" s="140" t="s">
        <v>1852</v>
      </c>
      <c r="G657" s="140" t="s">
        <v>94</v>
      </c>
      <c r="H657" s="140" t="s">
        <v>95</v>
      </c>
      <c r="I657" s="140">
        <v>68</v>
      </c>
      <c r="J657" s="140" t="s">
        <v>295</v>
      </c>
      <c r="K657" s="140" t="s">
        <v>1848</v>
      </c>
      <c r="L657" s="142" t="s">
        <v>1177</v>
      </c>
      <c r="M657" s="140">
        <v>2588</v>
      </c>
      <c r="N657" s="140">
        <v>75</v>
      </c>
      <c r="Q657" s="140">
        <v>2448</v>
      </c>
      <c r="S657" s="140">
        <v>140</v>
      </c>
    </row>
    <row r="658" spans="1:19" x14ac:dyDescent="0.25">
      <c r="A658" s="139">
        <v>76</v>
      </c>
      <c r="B658" s="140" t="s">
        <v>295</v>
      </c>
      <c r="C658" s="140" t="s">
        <v>295</v>
      </c>
      <c r="D658" s="141" t="s">
        <v>845</v>
      </c>
      <c r="E658" s="140" t="s">
        <v>1707</v>
      </c>
      <c r="F658" s="140" t="s">
        <v>1852</v>
      </c>
      <c r="G658" s="140" t="s">
        <v>94</v>
      </c>
      <c r="H658" s="140" t="s">
        <v>95</v>
      </c>
      <c r="I658" s="140">
        <v>146</v>
      </c>
      <c r="J658" s="140" t="s">
        <v>295</v>
      </c>
      <c r="K658" s="140" t="s">
        <v>1850</v>
      </c>
      <c r="L658" s="142" t="s">
        <v>1177</v>
      </c>
      <c r="M658" s="140">
        <v>4520</v>
      </c>
      <c r="N658" s="140">
        <v>76</v>
      </c>
      <c r="Q658" s="140">
        <v>4380</v>
      </c>
      <c r="S658" s="140">
        <v>140</v>
      </c>
    </row>
    <row r="659" spans="1:19" x14ac:dyDescent="0.25">
      <c r="A659" s="139">
        <v>77</v>
      </c>
      <c r="B659" s="140" t="s">
        <v>295</v>
      </c>
      <c r="C659" s="140" t="s">
        <v>317</v>
      </c>
      <c r="D659" s="141" t="s">
        <v>841</v>
      </c>
      <c r="E659" s="140" t="s">
        <v>1708</v>
      </c>
      <c r="F659" s="140" t="s">
        <v>1852</v>
      </c>
      <c r="G659" s="140" t="s">
        <v>94</v>
      </c>
      <c r="H659" s="140" t="s">
        <v>95</v>
      </c>
      <c r="I659" s="140">
        <v>63</v>
      </c>
      <c r="J659" s="140" t="s">
        <v>295</v>
      </c>
      <c r="K659" s="140" t="s">
        <v>1849</v>
      </c>
      <c r="L659" s="142" t="s">
        <v>1177</v>
      </c>
      <c r="M659" s="140">
        <v>2786</v>
      </c>
      <c r="N659" s="140">
        <v>77</v>
      </c>
      <c r="Q659" s="140">
        <v>2646</v>
      </c>
      <c r="S659" s="140">
        <v>140</v>
      </c>
    </row>
    <row r="660" spans="1:19" x14ac:dyDescent="0.25">
      <c r="A660" s="139">
        <v>78</v>
      </c>
      <c r="B660" s="140" t="s">
        <v>295</v>
      </c>
      <c r="C660" s="140" t="s">
        <v>307</v>
      </c>
      <c r="D660" s="141" t="s">
        <v>850</v>
      </c>
      <c r="E660" s="140" t="s">
        <v>1783</v>
      </c>
      <c r="F660" s="140" t="s">
        <v>1852</v>
      </c>
      <c r="G660" s="140" t="s">
        <v>94</v>
      </c>
      <c r="H660" s="140" t="s">
        <v>95</v>
      </c>
      <c r="I660" s="140">
        <v>29</v>
      </c>
      <c r="J660" s="140" t="s">
        <v>295</v>
      </c>
      <c r="K660" s="140" t="s">
        <v>1848</v>
      </c>
      <c r="L660" s="142" t="s">
        <v>1177</v>
      </c>
      <c r="M660" s="140">
        <v>1184</v>
      </c>
      <c r="N660" s="140">
        <v>78</v>
      </c>
      <c r="Q660" s="140">
        <v>1044</v>
      </c>
      <c r="S660" s="140">
        <v>140</v>
      </c>
    </row>
    <row r="661" spans="1:19" x14ac:dyDescent="0.25">
      <c r="A661" s="139">
        <v>79</v>
      </c>
      <c r="B661" s="140" t="s">
        <v>349</v>
      </c>
      <c r="C661" s="140" t="s">
        <v>349</v>
      </c>
      <c r="D661" s="141" t="s">
        <v>1016</v>
      </c>
      <c r="E661" s="140" t="s">
        <v>1627</v>
      </c>
      <c r="F661" s="140" t="s">
        <v>1852</v>
      </c>
      <c r="G661" s="140" t="s">
        <v>94</v>
      </c>
      <c r="H661" s="140" t="s">
        <v>95</v>
      </c>
      <c r="I661" s="140">
        <v>136</v>
      </c>
      <c r="J661" s="140" t="s">
        <v>349</v>
      </c>
      <c r="K661" s="140" t="s">
        <v>1850</v>
      </c>
      <c r="L661" s="142" t="s">
        <v>1177</v>
      </c>
      <c r="M661" s="140">
        <v>4220</v>
      </c>
      <c r="N661" s="140">
        <v>79</v>
      </c>
      <c r="Q661" s="140">
        <v>4080</v>
      </c>
      <c r="S661" s="140">
        <v>140</v>
      </c>
    </row>
    <row r="662" spans="1:19" x14ac:dyDescent="0.25">
      <c r="A662" s="139">
        <v>80</v>
      </c>
      <c r="B662" s="140" t="s">
        <v>349</v>
      </c>
      <c r="C662" s="140" t="s">
        <v>391</v>
      </c>
      <c r="D662" s="141" t="s">
        <v>1019</v>
      </c>
      <c r="E662" s="140" t="s">
        <v>1630</v>
      </c>
      <c r="F662" s="140" t="s">
        <v>1852</v>
      </c>
      <c r="G662" s="140" t="s">
        <v>94</v>
      </c>
      <c r="H662" s="140" t="s">
        <v>95</v>
      </c>
      <c r="I662" s="140">
        <v>11</v>
      </c>
      <c r="J662" s="140" t="s">
        <v>349</v>
      </c>
      <c r="K662" s="140" t="s">
        <v>1848</v>
      </c>
      <c r="L662" s="142" t="s">
        <v>1177</v>
      </c>
      <c r="M662" s="140">
        <v>536</v>
      </c>
      <c r="N662" s="140">
        <v>80</v>
      </c>
      <c r="Q662" s="140">
        <v>396</v>
      </c>
      <c r="S662" s="140">
        <v>140</v>
      </c>
    </row>
    <row r="663" spans="1:19" x14ac:dyDescent="0.25">
      <c r="A663" s="139">
        <v>81</v>
      </c>
      <c r="B663" s="140" t="s">
        <v>349</v>
      </c>
      <c r="C663" s="140" t="s">
        <v>368</v>
      </c>
      <c r="D663" s="141" t="s">
        <v>1021</v>
      </c>
      <c r="E663" s="140" t="s">
        <v>1737</v>
      </c>
      <c r="F663" s="140" t="s">
        <v>1852</v>
      </c>
      <c r="G663" s="140" t="s">
        <v>94</v>
      </c>
      <c r="H663" s="140" t="s">
        <v>95</v>
      </c>
      <c r="I663" s="140">
        <v>10</v>
      </c>
      <c r="J663" s="140" t="s">
        <v>349</v>
      </c>
      <c r="K663" s="140" t="s">
        <v>1850</v>
      </c>
      <c r="L663" s="142" t="s">
        <v>1177</v>
      </c>
      <c r="M663" s="140">
        <v>440</v>
      </c>
      <c r="N663" s="140">
        <v>81</v>
      </c>
      <c r="Q663" s="140">
        <v>300</v>
      </c>
      <c r="S663" s="140">
        <v>140</v>
      </c>
    </row>
    <row r="664" spans="1:19" x14ac:dyDescent="0.25">
      <c r="A664" s="139">
        <v>82</v>
      </c>
      <c r="B664" s="140" t="s">
        <v>349</v>
      </c>
      <c r="C664" s="140" t="s">
        <v>384</v>
      </c>
      <c r="D664" s="141" t="s">
        <v>1022</v>
      </c>
      <c r="E664" s="140" t="s">
        <v>1629</v>
      </c>
      <c r="F664" s="140" t="s">
        <v>1852</v>
      </c>
      <c r="G664" s="140" t="s">
        <v>94</v>
      </c>
      <c r="H664" s="140" t="s">
        <v>95</v>
      </c>
      <c r="I664" s="140">
        <v>26</v>
      </c>
      <c r="J664" s="140" t="s">
        <v>349</v>
      </c>
      <c r="K664" s="140" t="s">
        <v>1848</v>
      </c>
      <c r="L664" s="142" t="s">
        <v>1177</v>
      </c>
      <c r="M664" s="140">
        <v>1076</v>
      </c>
      <c r="N664" s="140">
        <v>82</v>
      </c>
      <c r="Q664" s="140">
        <v>936</v>
      </c>
      <c r="S664" s="140">
        <v>140</v>
      </c>
    </row>
    <row r="665" spans="1:19" x14ac:dyDescent="0.25">
      <c r="A665" s="139">
        <v>83</v>
      </c>
      <c r="B665" s="140" t="s">
        <v>349</v>
      </c>
      <c r="C665" s="140" t="s">
        <v>376</v>
      </c>
      <c r="D665" s="141" t="s">
        <v>1014</v>
      </c>
      <c r="E665" s="140" t="s">
        <v>1633</v>
      </c>
      <c r="F665" s="140" t="s">
        <v>1852</v>
      </c>
      <c r="G665" s="140" t="s">
        <v>94</v>
      </c>
      <c r="H665" s="140" t="s">
        <v>95</v>
      </c>
      <c r="I665" s="140">
        <v>46</v>
      </c>
      <c r="J665" s="140" t="s">
        <v>349</v>
      </c>
      <c r="K665" s="140" t="s">
        <v>1848</v>
      </c>
      <c r="L665" s="142" t="s">
        <v>1177</v>
      </c>
      <c r="M665" s="140">
        <v>1796</v>
      </c>
      <c r="N665" s="140">
        <v>83</v>
      </c>
      <c r="Q665" s="140">
        <v>1656</v>
      </c>
      <c r="S665" s="140">
        <v>140</v>
      </c>
    </row>
    <row r="666" spans="1:19" x14ac:dyDescent="0.25">
      <c r="A666" s="139">
        <v>84</v>
      </c>
      <c r="B666" s="140" t="s">
        <v>349</v>
      </c>
      <c r="C666" s="140" t="s">
        <v>1025</v>
      </c>
      <c r="D666" s="141" t="s">
        <v>1026</v>
      </c>
      <c r="E666" s="140" t="s">
        <v>1632</v>
      </c>
      <c r="F666" s="140" t="s">
        <v>1852</v>
      </c>
      <c r="G666" s="140" t="s">
        <v>94</v>
      </c>
      <c r="H666" s="140" t="s">
        <v>95</v>
      </c>
      <c r="I666" s="140">
        <v>29</v>
      </c>
      <c r="J666" s="140" t="s">
        <v>349</v>
      </c>
      <c r="K666" s="140" t="s">
        <v>1848</v>
      </c>
      <c r="L666" s="142" t="s">
        <v>1177</v>
      </c>
      <c r="M666" s="140">
        <v>1184</v>
      </c>
      <c r="N666" s="140">
        <v>84</v>
      </c>
      <c r="Q666" s="140">
        <v>1044</v>
      </c>
      <c r="S666" s="140">
        <v>140</v>
      </c>
    </row>
    <row r="667" spans="1:19" x14ac:dyDescent="0.25">
      <c r="A667" s="139">
        <v>85</v>
      </c>
      <c r="B667" s="140" t="s">
        <v>349</v>
      </c>
      <c r="C667" s="140" t="s">
        <v>393</v>
      </c>
      <c r="D667" s="141" t="s">
        <v>1024</v>
      </c>
      <c r="E667" s="140" t="s">
        <v>1736</v>
      </c>
      <c r="F667" s="140" t="s">
        <v>1852</v>
      </c>
      <c r="G667" s="140" t="s">
        <v>94</v>
      </c>
      <c r="H667" s="140" t="s">
        <v>95</v>
      </c>
      <c r="I667" s="140">
        <v>17</v>
      </c>
      <c r="J667" s="140" t="s">
        <v>349</v>
      </c>
      <c r="K667" s="140" t="s">
        <v>1848</v>
      </c>
      <c r="L667" s="142" t="s">
        <v>1177</v>
      </c>
      <c r="M667" s="140">
        <v>752</v>
      </c>
      <c r="N667" s="140">
        <v>85</v>
      </c>
      <c r="Q667" s="140">
        <v>612</v>
      </c>
      <c r="S667" s="140">
        <v>140</v>
      </c>
    </row>
    <row r="668" spans="1:19" x14ac:dyDescent="0.25">
      <c r="A668" s="139">
        <v>86</v>
      </c>
      <c r="B668" s="140" t="s">
        <v>349</v>
      </c>
      <c r="C668" s="140" t="s">
        <v>362</v>
      </c>
      <c r="D668" s="141" t="s">
        <v>1015</v>
      </c>
      <c r="E668" s="140" t="s">
        <v>1734</v>
      </c>
      <c r="F668" s="140" t="s">
        <v>1852</v>
      </c>
      <c r="G668" s="140" t="s">
        <v>94</v>
      </c>
      <c r="H668" s="140" t="s">
        <v>95</v>
      </c>
      <c r="I668" s="140">
        <v>9</v>
      </c>
      <c r="J668" s="140" t="s">
        <v>349</v>
      </c>
      <c r="K668" s="140" t="s">
        <v>1850</v>
      </c>
      <c r="L668" s="142" t="s">
        <v>1177</v>
      </c>
      <c r="M668" s="140">
        <v>410</v>
      </c>
      <c r="N668" s="140">
        <v>86</v>
      </c>
      <c r="Q668" s="140">
        <v>270</v>
      </c>
      <c r="S668" s="140">
        <v>140</v>
      </c>
    </row>
    <row r="669" spans="1:19" x14ac:dyDescent="0.25">
      <c r="A669" s="139">
        <v>87</v>
      </c>
      <c r="B669" s="140" t="s">
        <v>349</v>
      </c>
      <c r="C669" s="140" t="s">
        <v>395</v>
      </c>
      <c r="D669" s="141" t="s">
        <v>1023</v>
      </c>
      <c r="E669" s="140" t="s">
        <v>1732</v>
      </c>
      <c r="F669" s="140" t="s">
        <v>1852</v>
      </c>
      <c r="G669" s="140" t="s">
        <v>94</v>
      </c>
      <c r="H669" s="140" t="s">
        <v>95</v>
      </c>
      <c r="I669" s="140">
        <v>28</v>
      </c>
      <c r="J669" s="140" t="s">
        <v>349</v>
      </c>
      <c r="K669" s="140" t="s">
        <v>1850</v>
      </c>
      <c r="L669" s="142" t="s">
        <v>1177</v>
      </c>
      <c r="M669" s="140">
        <v>980</v>
      </c>
      <c r="N669" s="140">
        <v>87</v>
      </c>
      <c r="Q669" s="140">
        <v>840</v>
      </c>
      <c r="S669" s="140">
        <v>140</v>
      </c>
    </row>
    <row r="670" spans="1:19" x14ac:dyDescent="0.25">
      <c r="A670" s="139">
        <v>88</v>
      </c>
      <c r="B670" s="140" t="s">
        <v>349</v>
      </c>
      <c r="C670" s="140" t="s">
        <v>2132</v>
      </c>
      <c r="D670" s="141" t="s">
        <v>1020</v>
      </c>
      <c r="E670" s="140" t="s">
        <v>1628</v>
      </c>
      <c r="F670" s="140" t="s">
        <v>1852</v>
      </c>
      <c r="G670" s="140" t="s">
        <v>94</v>
      </c>
      <c r="H670" s="140" t="s">
        <v>95</v>
      </c>
      <c r="I670" s="140">
        <v>9</v>
      </c>
      <c r="J670" s="140" t="s">
        <v>349</v>
      </c>
      <c r="K670" s="140" t="s">
        <v>1848</v>
      </c>
      <c r="L670" s="142" t="s">
        <v>1177</v>
      </c>
      <c r="M670" s="140">
        <v>464</v>
      </c>
      <c r="N670" s="140">
        <v>88</v>
      </c>
      <c r="Q670" s="140">
        <v>324</v>
      </c>
      <c r="S670" s="140">
        <v>140</v>
      </c>
    </row>
    <row r="671" spans="1:19" x14ac:dyDescent="0.25">
      <c r="A671" s="139">
        <v>89</v>
      </c>
      <c r="B671" s="140" t="s">
        <v>349</v>
      </c>
      <c r="C671" s="140" t="s">
        <v>389</v>
      </c>
      <c r="D671" s="141" t="s">
        <v>1027</v>
      </c>
      <c r="E671" s="140" t="s">
        <v>1733</v>
      </c>
      <c r="F671" s="140" t="s">
        <v>1852</v>
      </c>
      <c r="G671" s="140" t="s">
        <v>94</v>
      </c>
      <c r="H671" s="140" t="s">
        <v>95</v>
      </c>
      <c r="I671" s="140">
        <v>17</v>
      </c>
      <c r="J671" s="140" t="s">
        <v>349</v>
      </c>
      <c r="K671" s="140" t="s">
        <v>1848</v>
      </c>
      <c r="L671" s="142" t="s">
        <v>1177</v>
      </c>
      <c r="M671" s="140">
        <v>752</v>
      </c>
      <c r="N671" s="140">
        <v>89</v>
      </c>
      <c r="Q671" s="140">
        <v>612</v>
      </c>
      <c r="S671" s="140">
        <v>140</v>
      </c>
    </row>
    <row r="672" spans="1:19" x14ac:dyDescent="0.25">
      <c r="A672" s="139">
        <v>90</v>
      </c>
      <c r="B672" s="140" t="s">
        <v>349</v>
      </c>
      <c r="C672" s="140" t="s">
        <v>351</v>
      </c>
      <c r="D672" s="141" t="s">
        <v>1017</v>
      </c>
      <c r="E672" s="140" t="s">
        <v>1731</v>
      </c>
      <c r="F672" s="140" t="s">
        <v>1852</v>
      </c>
      <c r="G672" s="140" t="s">
        <v>94</v>
      </c>
      <c r="H672" s="140" t="s">
        <v>95</v>
      </c>
      <c r="I672" s="140">
        <v>9</v>
      </c>
      <c r="J672" s="140" t="s">
        <v>349</v>
      </c>
      <c r="K672" s="140" t="s">
        <v>1850</v>
      </c>
      <c r="L672" s="142" t="s">
        <v>1177</v>
      </c>
      <c r="M672" s="140">
        <v>410</v>
      </c>
      <c r="N672" s="140">
        <v>90</v>
      </c>
      <c r="Q672" s="140">
        <v>270</v>
      </c>
      <c r="S672" s="140">
        <v>140</v>
      </c>
    </row>
    <row r="673" spans="1:19" x14ac:dyDescent="0.25">
      <c r="A673" s="139">
        <v>91</v>
      </c>
      <c r="B673" s="140" t="s">
        <v>349</v>
      </c>
      <c r="C673" s="140" t="s">
        <v>401</v>
      </c>
      <c r="D673" s="141" t="s">
        <v>1018</v>
      </c>
      <c r="E673" s="140" t="s">
        <v>1631</v>
      </c>
      <c r="F673" s="140" t="s">
        <v>1852</v>
      </c>
      <c r="G673" s="140" t="s">
        <v>94</v>
      </c>
      <c r="H673" s="140" t="s">
        <v>95</v>
      </c>
      <c r="I673" s="140">
        <v>19</v>
      </c>
      <c r="J673" s="140" t="s">
        <v>349</v>
      </c>
      <c r="K673" s="140" t="s">
        <v>1848</v>
      </c>
      <c r="L673" s="142" t="s">
        <v>1177</v>
      </c>
      <c r="M673" s="140">
        <v>824</v>
      </c>
      <c r="N673" s="140">
        <v>91</v>
      </c>
      <c r="Q673" s="140">
        <v>684</v>
      </c>
      <c r="S673" s="140">
        <v>140</v>
      </c>
    </row>
    <row r="674" spans="1:19" x14ac:dyDescent="0.25">
      <c r="A674" s="139">
        <v>92</v>
      </c>
      <c r="B674" s="140" t="s">
        <v>349</v>
      </c>
      <c r="C674" s="140" t="s">
        <v>387</v>
      </c>
      <c r="D674" s="141" t="s">
        <v>1028</v>
      </c>
      <c r="E674" s="140" t="s">
        <v>1735</v>
      </c>
      <c r="F674" s="140" t="s">
        <v>1852</v>
      </c>
      <c r="G674" s="140" t="s">
        <v>94</v>
      </c>
      <c r="H674" s="140" t="s">
        <v>95</v>
      </c>
      <c r="I674" s="140">
        <v>7</v>
      </c>
      <c r="J674" s="140" t="s">
        <v>349</v>
      </c>
      <c r="K674" s="140" t="s">
        <v>1848</v>
      </c>
      <c r="L674" s="142" t="s">
        <v>1177</v>
      </c>
      <c r="M674" s="140">
        <v>392</v>
      </c>
      <c r="N674" s="140">
        <v>92</v>
      </c>
      <c r="Q674" s="140">
        <v>252</v>
      </c>
      <c r="S674" s="140">
        <v>140</v>
      </c>
    </row>
    <row r="675" spans="1:19" x14ac:dyDescent="0.25">
      <c r="A675" s="139">
        <v>93</v>
      </c>
      <c r="B675" s="140" t="s">
        <v>405</v>
      </c>
      <c r="C675" s="140" t="s">
        <v>405</v>
      </c>
      <c r="D675" s="141" t="s">
        <v>1060</v>
      </c>
      <c r="E675" s="140" t="s">
        <v>1796</v>
      </c>
      <c r="F675" s="140" t="s">
        <v>1852</v>
      </c>
      <c r="G675" s="140" t="s">
        <v>94</v>
      </c>
      <c r="H675" s="140" t="s">
        <v>95</v>
      </c>
      <c r="I675" s="140">
        <v>164</v>
      </c>
      <c r="J675" s="140" t="s">
        <v>405</v>
      </c>
      <c r="K675" s="140" t="s">
        <v>1848</v>
      </c>
      <c r="L675" s="142" t="s">
        <v>1177</v>
      </c>
      <c r="M675" s="140">
        <v>6014</v>
      </c>
      <c r="N675" s="140">
        <v>93</v>
      </c>
      <c r="Q675" s="140">
        <v>5904</v>
      </c>
      <c r="S675" s="140">
        <v>110</v>
      </c>
    </row>
    <row r="676" spans="1:19" x14ac:dyDescent="0.25">
      <c r="A676" s="139">
        <v>94</v>
      </c>
      <c r="B676" s="140" t="s">
        <v>405</v>
      </c>
      <c r="C676" s="140" t="s">
        <v>435</v>
      </c>
      <c r="D676" s="141" t="s">
        <v>1054</v>
      </c>
      <c r="E676" s="140" t="s">
        <v>1790</v>
      </c>
      <c r="F676" s="140" t="s">
        <v>1852</v>
      </c>
      <c r="G676" s="140" t="s">
        <v>94</v>
      </c>
      <c r="H676" s="140" t="s">
        <v>95</v>
      </c>
      <c r="I676" s="140">
        <v>28</v>
      </c>
      <c r="J676" s="140" t="s">
        <v>405</v>
      </c>
      <c r="K676" s="140" t="s">
        <v>1848</v>
      </c>
      <c r="L676" s="142" t="s">
        <v>1177</v>
      </c>
      <c r="M676" s="140">
        <v>1148</v>
      </c>
      <c r="N676" s="140">
        <v>94</v>
      </c>
      <c r="Q676" s="140">
        <v>1008</v>
      </c>
      <c r="S676" s="140">
        <v>140</v>
      </c>
    </row>
    <row r="677" spans="1:19" x14ac:dyDescent="0.25">
      <c r="A677" s="139">
        <v>95</v>
      </c>
      <c r="B677" s="140" t="s">
        <v>405</v>
      </c>
      <c r="C677" s="140" t="s">
        <v>1061</v>
      </c>
      <c r="D677" s="141" t="s">
        <v>1062</v>
      </c>
      <c r="E677" s="140" t="s">
        <v>1784</v>
      </c>
      <c r="F677" s="140" t="s">
        <v>1852</v>
      </c>
      <c r="G677" s="140" t="s">
        <v>94</v>
      </c>
      <c r="H677" s="140" t="s">
        <v>95</v>
      </c>
      <c r="I677" s="140">
        <v>127</v>
      </c>
      <c r="J677" s="140" t="s">
        <v>405</v>
      </c>
      <c r="K677" s="140" t="s">
        <v>1848</v>
      </c>
      <c r="L677" s="142" t="s">
        <v>1177</v>
      </c>
      <c r="M677" s="140">
        <v>4702</v>
      </c>
      <c r="N677" s="140">
        <v>95</v>
      </c>
      <c r="Q677" s="140">
        <v>4572</v>
      </c>
      <c r="S677" s="140">
        <v>130</v>
      </c>
    </row>
    <row r="678" spans="1:19" x14ac:dyDescent="0.25">
      <c r="A678" s="139">
        <v>96</v>
      </c>
      <c r="B678" s="140" t="s">
        <v>405</v>
      </c>
      <c r="C678" s="140" t="s">
        <v>439</v>
      </c>
      <c r="D678" s="141" t="s">
        <v>1057</v>
      </c>
      <c r="E678" s="140" t="s">
        <v>1786</v>
      </c>
      <c r="F678" s="140" t="s">
        <v>1852</v>
      </c>
      <c r="G678" s="140" t="s">
        <v>94</v>
      </c>
      <c r="H678" s="140" t="s">
        <v>95</v>
      </c>
      <c r="I678" s="140">
        <v>64</v>
      </c>
      <c r="J678" s="140" t="s">
        <v>405</v>
      </c>
      <c r="K678" s="140" t="s">
        <v>1848</v>
      </c>
      <c r="L678" s="142" t="s">
        <v>1177</v>
      </c>
      <c r="M678" s="140">
        <v>2444</v>
      </c>
      <c r="N678" s="140">
        <v>96</v>
      </c>
      <c r="Q678" s="140">
        <v>2304</v>
      </c>
      <c r="S678" s="140">
        <v>140</v>
      </c>
    </row>
    <row r="679" spans="1:19" x14ac:dyDescent="0.25">
      <c r="A679" s="139">
        <v>97</v>
      </c>
      <c r="B679" s="140" t="s">
        <v>405</v>
      </c>
      <c r="C679" s="140" t="s">
        <v>436</v>
      </c>
      <c r="D679" s="141" t="s">
        <v>1058</v>
      </c>
      <c r="E679" s="140" t="s">
        <v>1787</v>
      </c>
      <c r="F679" s="140" t="s">
        <v>1852</v>
      </c>
      <c r="G679" s="140" t="s">
        <v>94</v>
      </c>
      <c r="H679" s="140" t="s">
        <v>95</v>
      </c>
      <c r="I679" s="140">
        <v>65</v>
      </c>
      <c r="J679" s="140" t="s">
        <v>405</v>
      </c>
      <c r="K679" s="140" t="s">
        <v>1848</v>
      </c>
      <c r="L679" s="142" t="s">
        <v>1177</v>
      </c>
      <c r="M679" s="140">
        <v>2480</v>
      </c>
      <c r="N679" s="140">
        <v>97</v>
      </c>
      <c r="Q679" s="140">
        <v>2340</v>
      </c>
      <c r="S679" s="140">
        <v>140</v>
      </c>
    </row>
    <row r="680" spans="1:19" x14ac:dyDescent="0.25">
      <c r="A680" s="139">
        <v>98</v>
      </c>
      <c r="B680" s="140" t="s">
        <v>405</v>
      </c>
      <c r="C680" s="140" t="s">
        <v>426</v>
      </c>
      <c r="D680" s="141" t="s">
        <v>1059</v>
      </c>
      <c r="E680" s="140" t="s">
        <v>1795</v>
      </c>
      <c r="F680" s="140" t="s">
        <v>1852</v>
      </c>
      <c r="G680" s="140" t="s">
        <v>94</v>
      </c>
      <c r="H680" s="140" t="s">
        <v>95</v>
      </c>
      <c r="I680" s="140">
        <v>36</v>
      </c>
      <c r="J680" s="140" t="s">
        <v>405</v>
      </c>
      <c r="K680" s="140" t="s">
        <v>1848</v>
      </c>
      <c r="L680" s="142" t="s">
        <v>1177</v>
      </c>
      <c r="M680" s="140">
        <v>1436</v>
      </c>
      <c r="N680" s="140">
        <v>98</v>
      </c>
      <c r="Q680" s="140">
        <v>1296</v>
      </c>
      <c r="S680" s="140">
        <v>140</v>
      </c>
    </row>
    <row r="681" spans="1:19" x14ac:dyDescent="0.25">
      <c r="A681" s="139">
        <v>99</v>
      </c>
      <c r="B681" s="140" t="s">
        <v>405</v>
      </c>
      <c r="C681" s="140" t="s">
        <v>410</v>
      </c>
      <c r="D681" s="141" t="s">
        <v>1055</v>
      </c>
      <c r="E681" s="140" t="s">
        <v>1791</v>
      </c>
      <c r="F681" s="140" t="s">
        <v>1852</v>
      </c>
      <c r="G681" s="140" t="s">
        <v>94</v>
      </c>
      <c r="H681" s="140" t="s">
        <v>95</v>
      </c>
      <c r="I681" s="140">
        <v>7</v>
      </c>
      <c r="J681" s="140" t="s">
        <v>405</v>
      </c>
      <c r="K681" s="140" t="s">
        <v>1848</v>
      </c>
      <c r="L681" s="142" t="s">
        <v>1177</v>
      </c>
      <c r="M681" s="140">
        <v>392</v>
      </c>
      <c r="N681" s="140">
        <v>99</v>
      </c>
      <c r="Q681" s="140">
        <v>252</v>
      </c>
      <c r="S681" s="140">
        <v>140</v>
      </c>
    </row>
    <row r="682" spans="1:19" x14ac:dyDescent="0.25">
      <c r="A682" s="139">
        <v>100</v>
      </c>
      <c r="B682" s="140" t="s">
        <v>405</v>
      </c>
      <c r="C682" s="140" t="s">
        <v>414</v>
      </c>
      <c r="D682" s="141" t="s">
        <v>1056</v>
      </c>
      <c r="E682" s="140" t="s">
        <v>1785</v>
      </c>
      <c r="F682" s="140" t="s">
        <v>1852</v>
      </c>
      <c r="G682" s="140" t="s">
        <v>94</v>
      </c>
      <c r="H682" s="140" t="s">
        <v>95</v>
      </c>
      <c r="I682" s="140">
        <v>7</v>
      </c>
      <c r="J682" s="140" t="s">
        <v>405</v>
      </c>
      <c r="K682" s="140" t="s">
        <v>1848</v>
      </c>
      <c r="L682" s="142" t="s">
        <v>1177</v>
      </c>
      <c r="M682" s="140">
        <v>392</v>
      </c>
      <c r="N682" s="140">
        <v>100</v>
      </c>
      <c r="Q682" s="140">
        <v>252</v>
      </c>
      <c r="S682" s="140">
        <v>140</v>
      </c>
    </row>
    <row r="683" spans="1:19" x14ac:dyDescent="0.25">
      <c r="A683" s="139">
        <v>101</v>
      </c>
      <c r="B683" s="140" t="s">
        <v>405</v>
      </c>
      <c r="C683" s="140" t="s">
        <v>422</v>
      </c>
      <c r="D683" s="141" t="s">
        <v>1053</v>
      </c>
      <c r="E683" s="140" t="s">
        <v>1792</v>
      </c>
      <c r="F683" s="140" t="s">
        <v>1852</v>
      </c>
      <c r="G683" s="140" t="s">
        <v>94</v>
      </c>
      <c r="H683" s="140" t="s">
        <v>95</v>
      </c>
      <c r="I683" s="140">
        <v>25</v>
      </c>
      <c r="J683" s="140" t="s">
        <v>405</v>
      </c>
      <c r="K683" s="140" t="s">
        <v>1848</v>
      </c>
      <c r="L683" s="142" t="s">
        <v>1177</v>
      </c>
      <c r="M683" s="140">
        <v>1040</v>
      </c>
      <c r="N683" s="140">
        <v>101</v>
      </c>
      <c r="Q683" s="140">
        <v>900</v>
      </c>
      <c r="S683" s="140">
        <v>140</v>
      </c>
    </row>
    <row r="684" spans="1:19" x14ac:dyDescent="0.25">
      <c r="A684" s="139">
        <v>102</v>
      </c>
      <c r="B684" s="140" t="s">
        <v>405</v>
      </c>
      <c r="C684" s="140" t="s">
        <v>412</v>
      </c>
      <c r="D684" s="141" t="s">
        <v>1063</v>
      </c>
      <c r="E684" s="140" t="s">
        <v>1788</v>
      </c>
      <c r="F684" s="140" t="s">
        <v>1852</v>
      </c>
      <c r="G684" s="140" t="s">
        <v>94</v>
      </c>
      <c r="H684" s="140" t="s">
        <v>95</v>
      </c>
      <c r="I684" s="140">
        <v>44</v>
      </c>
      <c r="J684" s="140" t="s">
        <v>405</v>
      </c>
      <c r="K684" s="140" t="s">
        <v>1850</v>
      </c>
      <c r="L684" s="142" t="s">
        <v>1177</v>
      </c>
      <c r="M684" s="140">
        <v>1460</v>
      </c>
      <c r="N684" s="140">
        <v>102</v>
      </c>
      <c r="Q684" s="140">
        <v>1320</v>
      </c>
      <c r="S684" s="140">
        <v>140</v>
      </c>
    </row>
    <row r="685" spans="1:19" x14ac:dyDescent="0.25">
      <c r="A685" s="139">
        <v>103</v>
      </c>
      <c r="B685" s="140" t="s">
        <v>405</v>
      </c>
      <c r="C685" s="140" t="s">
        <v>416</v>
      </c>
      <c r="D685" s="141" t="s">
        <v>1052</v>
      </c>
      <c r="E685" s="140" t="s">
        <v>1793</v>
      </c>
      <c r="F685" s="140" t="s">
        <v>1852</v>
      </c>
      <c r="G685" s="140" t="s">
        <v>94</v>
      </c>
      <c r="H685" s="140" t="s">
        <v>95</v>
      </c>
      <c r="I685" s="140">
        <v>72</v>
      </c>
      <c r="J685" s="140" t="s">
        <v>405</v>
      </c>
      <c r="K685" s="140" t="s">
        <v>1850</v>
      </c>
      <c r="L685" s="142" t="s">
        <v>1177</v>
      </c>
      <c r="M685" s="140">
        <v>2300</v>
      </c>
      <c r="N685" s="140">
        <v>103</v>
      </c>
      <c r="Q685" s="140">
        <v>2160</v>
      </c>
      <c r="S685" s="140">
        <v>140</v>
      </c>
    </row>
    <row r="686" spans="1:19" x14ac:dyDescent="0.25">
      <c r="A686" s="139">
        <v>104</v>
      </c>
      <c r="B686" s="140" t="s">
        <v>405</v>
      </c>
      <c r="C686" s="140" t="s">
        <v>1064</v>
      </c>
      <c r="D686" s="141" t="s">
        <v>1065</v>
      </c>
      <c r="E686" s="140" t="s">
        <v>1794</v>
      </c>
      <c r="F686" s="140" t="s">
        <v>1852</v>
      </c>
      <c r="G686" s="140" t="s">
        <v>94</v>
      </c>
      <c r="H686" s="140" t="s">
        <v>95</v>
      </c>
      <c r="I686" s="140">
        <v>23</v>
      </c>
      <c r="J686" s="140" t="s">
        <v>405</v>
      </c>
      <c r="K686" s="140" t="s">
        <v>1848</v>
      </c>
      <c r="L686" s="142" t="s">
        <v>1177</v>
      </c>
      <c r="M686" s="140">
        <v>968</v>
      </c>
      <c r="N686" s="140">
        <v>104</v>
      </c>
      <c r="Q686" s="140">
        <v>828</v>
      </c>
      <c r="S686" s="140">
        <v>140</v>
      </c>
    </row>
    <row r="687" spans="1:19" x14ac:dyDescent="0.25">
      <c r="A687" s="139">
        <v>105</v>
      </c>
      <c r="B687" s="140" t="s">
        <v>405</v>
      </c>
      <c r="C687" s="140" t="s">
        <v>1050</v>
      </c>
      <c r="D687" s="141" t="s">
        <v>1051</v>
      </c>
      <c r="E687" s="140" t="s">
        <v>1789</v>
      </c>
      <c r="F687" s="140" t="s">
        <v>1852</v>
      </c>
      <c r="G687" s="140" t="s">
        <v>94</v>
      </c>
      <c r="H687" s="140" t="s">
        <v>95</v>
      </c>
      <c r="I687" s="140">
        <v>13</v>
      </c>
      <c r="J687" s="140" t="s">
        <v>405</v>
      </c>
      <c r="K687" s="140" t="s">
        <v>1848</v>
      </c>
      <c r="L687" s="142" t="s">
        <v>1177</v>
      </c>
      <c r="M687" s="140">
        <v>608</v>
      </c>
      <c r="N687" s="140">
        <v>105</v>
      </c>
      <c r="Q687" s="140">
        <v>468</v>
      </c>
      <c r="S687" s="140">
        <v>140</v>
      </c>
    </row>
    <row r="688" spans="1:19" x14ac:dyDescent="0.25">
      <c r="A688" s="139">
        <v>106</v>
      </c>
      <c r="B688" s="140" t="s">
        <v>448</v>
      </c>
      <c r="C688" s="140" t="s">
        <v>449</v>
      </c>
      <c r="D688" s="141" t="s">
        <v>854</v>
      </c>
      <c r="E688" s="140" t="s">
        <v>1713</v>
      </c>
      <c r="F688" s="140" t="s">
        <v>1852</v>
      </c>
      <c r="G688" s="140" t="s">
        <v>94</v>
      </c>
      <c r="H688" s="140" t="s">
        <v>95</v>
      </c>
      <c r="I688" s="140">
        <v>53</v>
      </c>
      <c r="J688" s="140" t="s">
        <v>448</v>
      </c>
      <c r="K688" s="140" t="s">
        <v>1848</v>
      </c>
      <c r="L688" s="142" t="s">
        <v>1177</v>
      </c>
      <c r="M688" s="140">
        <v>2048</v>
      </c>
      <c r="N688" s="140">
        <v>106</v>
      </c>
      <c r="Q688" s="140">
        <v>1908</v>
      </c>
      <c r="S688" s="140">
        <v>140</v>
      </c>
    </row>
    <row r="689" spans="1:19" x14ac:dyDescent="0.25">
      <c r="A689" s="139">
        <v>107</v>
      </c>
      <c r="B689" s="140" t="s">
        <v>448</v>
      </c>
      <c r="C689" s="140" t="s">
        <v>460</v>
      </c>
      <c r="D689" s="141" t="s">
        <v>856</v>
      </c>
      <c r="E689" s="140" t="s">
        <v>1711</v>
      </c>
      <c r="F689" s="140" t="s">
        <v>1852</v>
      </c>
      <c r="G689" s="140" t="s">
        <v>94</v>
      </c>
      <c r="H689" s="140" t="s">
        <v>95</v>
      </c>
      <c r="I689" s="140">
        <v>188</v>
      </c>
      <c r="J689" s="140" t="s">
        <v>448</v>
      </c>
      <c r="K689" s="140" t="s">
        <v>1850</v>
      </c>
      <c r="L689" s="142" t="s">
        <v>1177</v>
      </c>
      <c r="M689" s="140">
        <v>5750</v>
      </c>
      <c r="N689" s="140">
        <v>107</v>
      </c>
      <c r="Q689" s="140">
        <v>5640</v>
      </c>
      <c r="S689" s="140">
        <v>110</v>
      </c>
    </row>
    <row r="690" spans="1:19" x14ac:dyDescent="0.25">
      <c r="A690" s="139">
        <v>108</v>
      </c>
      <c r="B690" s="140" t="s">
        <v>448</v>
      </c>
      <c r="C690" s="140" t="s">
        <v>597</v>
      </c>
      <c r="D690" s="141" t="s">
        <v>896</v>
      </c>
      <c r="E690" s="140" t="s">
        <v>1658</v>
      </c>
      <c r="F690" s="140" t="s">
        <v>1852</v>
      </c>
      <c r="G690" s="140" t="s">
        <v>94</v>
      </c>
      <c r="H690" s="140" t="s">
        <v>95</v>
      </c>
      <c r="I690" s="140">
        <v>53</v>
      </c>
      <c r="J690" s="140" t="s">
        <v>448</v>
      </c>
      <c r="K690" s="140" t="s">
        <v>1849</v>
      </c>
      <c r="L690" s="142" t="s">
        <v>1177</v>
      </c>
      <c r="M690" s="140">
        <v>2366</v>
      </c>
      <c r="N690" s="140">
        <v>108</v>
      </c>
      <c r="Q690" s="140">
        <v>2226</v>
      </c>
      <c r="S690" s="140">
        <v>140</v>
      </c>
    </row>
    <row r="691" spans="1:19" x14ac:dyDescent="0.25">
      <c r="A691" s="139">
        <v>109</v>
      </c>
      <c r="B691" s="140" t="s">
        <v>448</v>
      </c>
      <c r="C691" s="140" t="s">
        <v>450</v>
      </c>
      <c r="D691" s="141" t="s">
        <v>853</v>
      </c>
      <c r="E691" s="140" t="s">
        <v>1710</v>
      </c>
      <c r="F691" s="140" t="s">
        <v>1852</v>
      </c>
      <c r="G691" s="140" t="s">
        <v>94</v>
      </c>
      <c r="H691" s="140" t="s">
        <v>95</v>
      </c>
      <c r="I691" s="140">
        <v>7</v>
      </c>
      <c r="J691" s="140" t="s">
        <v>448</v>
      </c>
      <c r="K691" s="140" t="s">
        <v>1848</v>
      </c>
      <c r="L691" s="142" t="s">
        <v>1177</v>
      </c>
      <c r="M691" s="140">
        <v>392</v>
      </c>
      <c r="N691" s="140">
        <v>109</v>
      </c>
      <c r="Q691" s="140">
        <v>252</v>
      </c>
      <c r="S691" s="140">
        <v>140</v>
      </c>
    </row>
    <row r="692" spans="1:19" x14ac:dyDescent="0.25">
      <c r="A692" s="139">
        <v>110</v>
      </c>
      <c r="B692" s="140" t="s">
        <v>448</v>
      </c>
      <c r="C692" s="140" t="s">
        <v>453</v>
      </c>
      <c r="D692" s="141" t="s">
        <v>852</v>
      </c>
      <c r="E692" s="140" t="s">
        <v>1709</v>
      </c>
      <c r="F692" s="140" t="s">
        <v>1852</v>
      </c>
      <c r="G692" s="140" t="s">
        <v>94</v>
      </c>
      <c r="H692" s="140" t="s">
        <v>95</v>
      </c>
      <c r="I692" s="140">
        <v>32</v>
      </c>
      <c r="J692" s="140" t="s">
        <v>448</v>
      </c>
      <c r="K692" s="140" t="s">
        <v>1848</v>
      </c>
      <c r="L692" s="142" t="s">
        <v>1177</v>
      </c>
      <c r="M692" s="140">
        <v>1292</v>
      </c>
      <c r="N692" s="140">
        <v>110</v>
      </c>
      <c r="Q692" s="140">
        <v>1152</v>
      </c>
      <c r="S692" s="140">
        <v>140</v>
      </c>
    </row>
    <row r="693" spans="1:19" x14ac:dyDescent="0.25">
      <c r="A693" s="139">
        <v>111</v>
      </c>
      <c r="B693" s="140" t="s">
        <v>448</v>
      </c>
      <c r="C693" s="140" t="s">
        <v>451</v>
      </c>
      <c r="D693" s="141" t="s">
        <v>855</v>
      </c>
      <c r="E693" s="140" t="s">
        <v>1712</v>
      </c>
      <c r="F693" s="140" t="s">
        <v>1852</v>
      </c>
      <c r="G693" s="140" t="s">
        <v>94</v>
      </c>
      <c r="H693" s="140" t="s">
        <v>95</v>
      </c>
      <c r="I693" s="140">
        <v>9</v>
      </c>
      <c r="J693" s="140" t="s">
        <v>448</v>
      </c>
      <c r="K693" s="140" t="s">
        <v>1848</v>
      </c>
      <c r="L693" s="142" t="s">
        <v>1177</v>
      </c>
      <c r="M693" s="140">
        <v>464</v>
      </c>
      <c r="N693" s="140">
        <v>111</v>
      </c>
      <c r="Q693" s="140">
        <v>324</v>
      </c>
      <c r="S693" s="140">
        <v>140</v>
      </c>
    </row>
    <row r="694" spans="1:19" x14ac:dyDescent="0.25">
      <c r="A694" s="139">
        <v>112</v>
      </c>
      <c r="B694" s="140" t="s">
        <v>462</v>
      </c>
      <c r="C694" s="140" t="s">
        <v>462</v>
      </c>
      <c r="D694" s="141" t="s">
        <v>1034</v>
      </c>
      <c r="E694" s="140" t="s">
        <v>1603</v>
      </c>
      <c r="F694" s="140" t="s">
        <v>1852</v>
      </c>
      <c r="G694" s="140" t="s">
        <v>94</v>
      </c>
      <c r="H694" s="140" t="s">
        <v>95</v>
      </c>
      <c r="I694" s="140">
        <v>348</v>
      </c>
      <c r="J694" s="140" t="s">
        <v>462</v>
      </c>
      <c r="K694" s="140" t="s">
        <v>1849</v>
      </c>
      <c r="L694" s="142" t="s">
        <v>1178</v>
      </c>
      <c r="M694" s="140">
        <v>14701</v>
      </c>
      <c r="N694" s="140">
        <v>112</v>
      </c>
      <c r="Q694" s="140">
        <v>14616</v>
      </c>
      <c r="S694" s="140">
        <v>85</v>
      </c>
    </row>
    <row r="695" spans="1:19" x14ac:dyDescent="0.25">
      <c r="A695" s="139">
        <v>113</v>
      </c>
      <c r="B695" s="140" t="s">
        <v>462</v>
      </c>
      <c r="C695" s="140" t="s">
        <v>488</v>
      </c>
      <c r="D695" s="141" t="s">
        <v>1033</v>
      </c>
      <c r="E695" s="140" t="s">
        <v>1595</v>
      </c>
      <c r="F695" s="140" t="s">
        <v>1852</v>
      </c>
      <c r="G695" s="140" t="s">
        <v>94</v>
      </c>
      <c r="H695" s="140" t="s">
        <v>95</v>
      </c>
      <c r="I695" s="140">
        <v>90</v>
      </c>
      <c r="J695" s="140" t="s">
        <v>462</v>
      </c>
      <c r="K695" s="140" t="s">
        <v>1848</v>
      </c>
      <c r="L695" s="142" t="s">
        <v>1177</v>
      </c>
      <c r="M695" s="140">
        <v>3380</v>
      </c>
      <c r="N695" s="140">
        <v>113</v>
      </c>
      <c r="Q695" s="140">
        <v>3240</v>
      </c>
      <c r="S695" s="140">
        <v>140</v>
      </c>
    </row>
    <row r="696" spans="1:19" x14ac:dyDescent="0.25">
      <c r="A696" s="139">
        <v>114</v>
      </c>
      <c r="B696" s="140" t="s">
        <v>462</v>
      </c>
      <c r="C696" s="140" t="s">
        <v>1029</v>
      </c>
      <c r="D696" s="141" t="s">
        <v>1030</v>
      </c>
      <c r="E696" s="140" t="s">
        <v>1601</v>
      </c>
      <c r="F696" s="140" t="s">
        <v>1852</v>
      </c>
      <c r="G696" s="140" t="s">
        <v>94</v>
      </c>
      <c r="H696" s="140" t="s">
        <v>95</v>
      </c>
      <c r="I696" s="140">
        <v>5</v>
      </c>
      <c r="J696" s="140" t="s">
        <v>462</v>
      </c>
      <c r="K696" s="140" t="s">
        <v>1849</v>
      </c>
      <c r="L696" s="142" t="s">
        <v>1177</v>
      </c>
      <c r="M696" s="140">
        <v>350</v>
      </c>
      <c r="N696" s="140">
        <v>114</v>
      </c>
      <c r="Q696" s="140">
        <v>210</v>
      </c>
      <c r="S696" s="140">
        <v>140</v>
      </c>
    </row>
    <row r="697" spans="1:19" x14ac:dyDescent="0.25">
      <c r="A697" s="139">
        <v>115</v>
      </c>
      <c r="B697" s="140" t="s">
        <v>462</v>
      </c>
      <c r="C697" s="140" t="s">
        <v>468</v>
      </c>
      <c r="D697" s="141" t="s">
        <v>1037</v>
      </c>
      <c r="E697" s="140" t="s">
        <v>1688</v>
      </c>
      <c r="F697" s="140" t="s">
        <v>1852</v>
      </c>
      <c r="G697" s="140" t="s">
        <v>94</v>
      </c>
      <c r="H697" s="140" t="s">
        <v>95</v>
      </c>
      <c r="I697" s="140">
        <v>35</v>
      </c>
      <c r="J697" s="140" t="s">
        <v>462</v>
      </c>
      <c r="K697" s="140" t="s">
        <v>1848</v>
      </c>
      <c r="L697" s="142" t="s">
        <v>1177</v>
      </c>
      <c r="M697" s="140">
        <v>1400</v>
      </c>
      <c r="N697" s="140">
        <v>115</v>
      </c>
      <c r="Q697" s="140">
        <v>1260</v>
      </c>
      <c r="S697" s="140">
        <v>140</v>
      </c>
    </row>
    <row r="698" spans="1:19" x14ac:dyDescent="0.25">
      <c r="A698" s="139">
        <v>116</v>
      </c>
      <c r="B698" s="140" t="s">
        <v>462</v>
      </c>
      <c r="C698" s="140" t="s">
        <v>1040</v>
      </c>
      <c r="D698" s="141" t="s">
        <v>1041</v>
      </c>
      <c r="E698" s="140" t="s">
        <v>1596</v>
      </c>
      <c r="F698" s="140" t="s">
        <v>1852</v>
      </c>
      <c r="G698" s="140" t="s">
        <v>94</v>
      </c>
      <c r="H698" s="140" t="s">
        <v>95</v>
      </c>
      <c r="I698" s="140">
        <v>3</v>
      </c>
      <c r="J698" s="140" t="s">
        <v>462</v>
      </c>
      <c r="K698" s="140" t="s">
        <v>1849</v>
      </c>
      <c r="L698" s="142" t="s">
        <v>1177</v>
      </c>
      <c r="M698" s="140">
        <v>266</v>
      </c>
      <c r="N698" s="140">
        <v>116</v>
      </c>
      <c r="Q698" s="140">
        <v>126</v>
      </c>
      <c r="S698" s="140">
        <v>140</v>
      </c>
    </row>
    <row r="699" spans="1:19" x14ac:dyDescent="0.25">
      <c r="A699" s="139">
        <v>117</v>
      </c>
      <c r="B699" s="140" t="s">
        <v>462</v>
      </c>
      <c r="C699" s="140" t="s">
        <v>476</v>
      </c>
      <c r="D699" s="141" t="s">
        <v>1035</v>
      </c>
      <c r="E699" s="140" t="s">
        <v>1602</v>
      </c>
      <c r="F699" s="140" t="s">
        <v>1852</v>
      </c>
      <c r="G699" s="140" t="s">
        <v>94</v>
      </c>
      <c r="H699" s="140" t="s">
        <v>95</v>
      </c>
      <c r="I699" s="140">
        <v>7</v>
      </c>
      <c r="J699" s="140" t="s">
        <v>462</v>
      </c>
      <c r="K699" s="140" t="s">
        <v>1848</v>
      </c>
      <c r="L699" s="142" t="s">
        <v>1177</v>
      </c>
      <c r="M699" s="140">
        <v>392</v>
      </c>
      <c r="N699" s="140">
        <v>117</v>
      </c>
      <c r="Q699" s="140">
        <v>252</v>
      </c>
      <c r="S699" s="140">
        <v>140</v>
      </c>
    </row>
    <row r="700" spans="1:19" x14ac:dyDescent="0.25">
      <c r="A700" s="139">
        <v>118</v>
      </c>
      <c r="B700" s="140" t="s">
        <v>462</v>
      </c>
      <c r="C700" s="140" t="s">
        <v>1038</v>
      </c>
      <c r="D700" s="141" t="s">
        <v>1039</v>
      </c>
      <c r="E700" s="140" t="s">
        <v>1600</v>
      </c>
      <c r="F700" s="140" t="s">
        <v>1852</v>
      </c>
      <c r="G700" s="140" t="s">
        <v>94</v>
      </c>
      <c r="H700" s="140" t="s">
        <v>95</v>
      </c>
      <c r="I700" s="140">
        <v>3</v>
      </c>
      <c r="J700" s="140" t="s">
        <v>462</v>
      </c>
      <c r="K700" s="140" t="s">
        <v>1849</v>
      </c>
      <c r="L700" s="142" t="s">
        <v>1177</v>
      </c>
      <c r="M700" s="140">
        <v>266</v>
      </c>
      <c r="N700" s="140">
        <v>118</v>
      </c>
      <c r="Q700" s="140">
        <v>126</v>
      </c>
      <c r="S700" s="140">
        <v>140</v>
      </c>
    </row>
    <row r="701" spans="1:19" x14ac:dyDescent="0.25">
      <c r="A701" s="139">
        <v>119</v>
      </c>
      <c r="B701" s="140" t="s">
        <v>462</v>
      </c>
      <c r="C701" s="140" t="s">
        <v>1031</v>
      </c>
      <c r="D701" s="141" t="s">
        <v>1032</v>
      </c>
      <c r="E701" s="140" t="s">
        <v>1599</v>
      </c>
      <c r="F701" s="140" t="s">
        <v>1852</v>
      </c>
      <c r="G701" s="140" t="s">
        <v>94</v>
      </c>
      <c r="H701" s="140" t="s">
        <v>95</v>
      </c>
      <c r="I701" s="140">
        <v>11</v>
      </c>
      <c r="J701" s="140" t="s">
        <v>462</v>
      </c>
      <c r="K701" s="140" t="s">
        <v>1849</v>
      </c>
      <c r="L701" s="142" t="s">
        <v>1177</v>
      </c>
      <c r="M701" s="140">
        <v>602</v>
      </c>
      <c r="N701" s="140">
        <v>119</v>
      </c>
      <c r="Q701" s="140">
        <v>462</v>
      </c>
      <c r="S701" s="140">
        <v>140</v>
      </c>
    </row>
    <row r="702" spans="1:19" x14ac:dyDescent="0.25">
      <c r="A702" s="139">
        <v>120</v>
      </c>
      <c r="B702" s="140" t="s">
        <v>462</v>
      </c>
      <c r="C702" s="140" t="s">
        <v>470</v>
      </c>
      <c r="D702" s="141" t="s">
        <v>1036</v>
      </c>
      <c r="E702" s="140" t="s">
        <v>1687</v>
      </c>
      <c r="F702" s="140" t="s">
        <v>1852</v>
      </c>
      <c r="G702" s="140" t="s">
        <v>94</v>
      </c>
      <c r="H702" s="140" t="s">
        <v>95</v>
      </c>
      <c r="I702" s="140">
        <v>12</v>
      </c>
      <c r="J702" s="140" t="s">
        <v>462</v>
      </c>
      <c r="K702" s="140" t="s">
        <v>1849</v>
      </c>
      <c r="L702" s="142" t="s">
        <v>1177</v>
      </c>
      <c r="M702" s="140">
        <v>644</v>
      </c>
      <c r="N702" s="140">
        <v>120</v>
      </c>
      <c r="Q702" s="140">
        <v>504</v>
      </c>
      <c r="S702" s="140">
        <v>140</v>
      </c>
    </row>
    <row r="703" spans="1:19" x14ac:dyDescent="0.25">
      <c r="A703" s="139">
        <v>121</v>
      </c>
      <c r="B703" s="140" t="s">
        <v>490</v>
      </c>
      <c r="C703" s="140" t="s">
        <v>490</v>
      </c>
      <c r="D703" s="141" t="s">
        <v>838</v>
      </c>
      <c r="E703" s="140" t="s">
        <v>1644</v>
      </c>
      <c r="F703" s="140" t="s">
        <v>1852</v>
      </c>
      <c r="G703" s="140" t="s">
        <v>94</v>
      </c>
      <c r="H703" s="140" t="s">
        <v>95</v>
      </c>
      <c r="I703" s="140">
        <v>117</v>
      </c>
      <c r="J703" s="140" t="s">
        <v>490</v>
      </c>
      <c r="K703" s="140" t="s">
        <v>1850</v>
      </c>
      <c r="L703" s="142" t="s">
        <v>1177</v>
      </c>
      <c r="M703" s="140">
        <v>3650</v>
      </c>
      <c r="N703" s="140">
        <v>121</v>
      </c>
      <c r="Q703" s="140">
        <v>3510</v>
      </c>
      <c r="S703" s="140">
        <v>140</v>
      </c>
    </row>
    <row r="704" spans="1:19" x14ac:dyDescent="0.25">
      <c r="A704" s="139">
        <v>122</v>
      </c>
      <c r="B704" s="140" t="s">
        <v>490</v>
      </c>
      <c r="C704" s="140" t="s">
        <v>509</v>
      </c>
      <c r="D704" s="141" t="s">
        <v>836</v>
      </c>
      <c r="E704" s="140" t="s">
        <v>1634</v>
      </c>
      <c r="F704" s="140" t="s">
        <v>1852</v>
      </c>
      <c r="G704" s="140" t="s">
        <v>94</v>
      </c>
      <c r="H704" s="140" t="s">
        <v>95</v>
      </c>
      <c r="I704" s="140">
        <v>46</v>
      </c>
      <c r="J704" s="140" t="s">
        <v>490</v>
      </c>
      <c r="K704" s="140" t="s">
        <v>1850</v>
      </c>
      <c r="L704" s="142" t="s">
        <v>1177</v>
      </c>
      <c r="M704" s="140">
        <v>1520</v>
      </c>
      <c r="N704" s="140">
        <v>122</v>
      </c>
      <c r="Q704" s="140">
        <v>1380</v>
      </c>
      <c r="S704" s="140">
        <v>140</v>
      </c>
    </row>
    <row r="705" spans="1:19" x14ac:dyDescent="0.25">
      <c r="A705" s="139">
        <v>123</v>
      </c>
      <c r="B705" s="140" t="s">
        <v>490</v>
      </c>
      <c r="C705" s="140" t="s">
        <v>503</v>
      </c>
      <c r="D705" s="141" t="s">
        <v>839</v>
      </c>
      <c r="E705" s="140" t="s">
        <v>1643</v>
      </c>
      <c r="F705" s="140" t="s">
        <v>1852</v>
      </c>
      <c r="G705" s="140" t="s">
        <v>94</v>
      </c>
      <c r="H705" s="140" t="s">
        <v>95</v>
      </c>
      <c r="I705" s="140">
        <v>10</v>
      </c>
      <c r="J705" s="140" t="s">
        <v>490</v>
      </c>
      <c r="K705" s="140" t="s">
        <v>1848</v>
      </c>
      <c r="L705" s="142" t="s">
        <v>1177</v>
      </c>
      <c r="M705" s="140">
        <v>500</v>
      </c>
      <c r="N705" s="140">
        <v>123</v>
      </c>
      <c r="Q705" s="140">
        <v>360</v>
      </c>
      <c r="S705" s="140">
        <v>140</v>
      </c>
    </row>
    <row r="706" spans="1:19" x14ac:dyDescent="0.25">
      <c r="A706" s="139">
        <v>124</v>
      </c>
      <c r="B706" s="140" t="s">
        <v>490</v>
      </c>
      <c r="C706" s="140" t="s">
        <v>501</v>
      </c>
      <c r="D706" s="141" t="s">
        <v>837</v>
      </c>
      <c r="E706" s="140" t="s">
        <v>1646</v>
      </c>
      <c r="F706" s="140" t="s">
        <v>1852</v>
      </c>
      <c r="G706" s="140" t="s">
        <v>94</v>
      </c>
      <c r="H706" s="140" t="s">
        <v>95</v>
      </c>
      <c r="I706" s="140">
        <v>8</v>
      </c>
      <c r="J706" s="140" t="s">
        <v>490</v>
      </c>
      <c r="K706" s="140" t="s">
        <v>1848</v>
      </c>
      <c r="L706" s="142" t="s">
        <v>1177</v>
      </c>
      <c r="M706" s="140">
        <v>428</v>
      </c>
      <c r="N706" s="140">
        <v>124</v>
      </c>
      <c r="Q706" s="140">
        <v>288</v>
      </c>
      <c r="S706" s="140">
        <v>140</v>
      </c>
    </row>
    <row r="707" spans="1:19" x14ac:dyDescent="0.25">
      <c r="A707" s="139">
        <v>125</v>
      </c>
      <c r="B707" s="140" t="s">
        <v>490</v>
      </c>
      <c r="C707" s="140" t="s">
        <v>599</v>
      </c>
      <c r="D707" s="141" t="s">
        <v>840</v>
      </c>
      <c r="E707" s="140" t="s">
        <v>1642</v>
      </c>
      <c r="F707" s="140" t="s">
        <v>1852</v>
      </c>
      <c r="G707" s="140" t="s">
        <v>94</v>
      </c>
      <c r="H707" s="140" t="s">
        <v>95</v>
      </c>
      <c r="I707" s="140">
        <v>4</v>
      </c>
      <c r="J707" s="140" t="s">
        <v>490</v>
      </c>
      <c r="K707" s="140" t="s">
        <v>1848</v>
      </c>
      <c r="L707" s="142" t="s">
        <v>1177</v>
      </c>
      <c r="M707" s="140">
        <v>284</v>
      </c>
      <c r="N707" s="140">
        <v>125</v>
      </c>
      <c r="Q707" s="140">
        <v>144</v>
      </c>
      <c r="S707" s="140">
        <v>140</v>
      </c>
    </row>
    <row r="708" spans="1:19" x14ac:dyDescent="0.25">
      <c r="A708" s="139">
        <v>126</v>
      </c>
      <c r="B708" s="140" t="s">
        <v>490</v>
      </c>
      <c r="C708" s="140" t="s">
        <v>293</v>
      </c>
      <c r="D708" s="141" t="s">
        <v>835</v>
      </c>
      <c r="E708" s="140" t="s">
        <v>1645</v>
      </c>
      <c r="F708" s="140" t="s">
        <v>1852</v>
      </c>
      <c r="G708" s="140" t="s">
        <v>94</v>
      </c>
      <c r="H708" s="140" t="s">
        <v>95</v>
      </c>
      <c r="I708" s="140">
        <v>87</v>
      </c>
      <c r="J708" s="140" t="s">
        <v>490</v>
      </c>
      <c r="K708" s="140" t="s">
        <v>1850</v>
      </c>
      <c r="L708" s="142" t="s">
        <v>1177</v>
      </c>
      <c r="M708" s="140">
        <v>2750</v>
      </c>
      <c r="N708" s="140">
        <v>126</v>
      </c>
      <c r="Q708" s="140">
        <v>2610</v>
      </c>
      <c r="S708" s="140">
        <v>140</v>
      </c>
    </row>
    <row r="709" spans="1:19" x14ac:dyDescent="0.25">
      <c r="A709" s="139">
        <v>127</v>
      </c>
      <c r="B709" s="140" t="s">
        <v>511</v>
      </c>
      <c r="C709" s="140" t="s">
        <v>553</v>
      </c>
      <c r="D709" s="141" t="s">
        <v>925</v>
      </c>
      <c r="E709" s="140" t="s">
        <v>1669</v>
      </c>
      <c r="F709" s="140" t="s">
        <v>1852</v>
      </c>
      <c r="G709" s="140" t="s">
        <v>94</v>
      </c>
      <c r="H709" s="140" t="s">
        <v>95</v>
      </c>
      <c r="I709" s="140">
        <v>197</v>
      </c>
      <c r="J709" s="140" t="s">
        <v>511</v>
      </c>
      <c r="K709" s="140" t="s">
        <v>1850</v>
      </c>
      <c r="L709" s="142" t="s">
        <v>1178</v>
      </c>
      <c r="M709" s="140">
        <v>6020</v>
      </c>
      <c r="N709" s="140">
        <v>127</v>
      </c>
      <c r="Q709" s="140">
        <v>5910</v>
      </c>
      <c r="S709" s="140">
        <v>110</v>
      </c>
    </row>
    <row r="710" spans="1:19" x14ac:dyDescent="0.25">
      <c r="A710" s="139">
        <v>128</v>
      </c>
      <c r="B710" s="140" t="s">
        <v>511</v>
      </c>
      <c r="C710" s="140" t="s">
        <v>522</v>
      </c>
      <c r="D710" s="141" t="s">
        <v>927</v>
      </c>
      <c r="E710" s="140" t="s">
        <v>1769</v>
      </c>
      <c r="F710" s="140" t="s">
        <v>1852</v>
      </c>
      <c r="G710" s="140" t="s">
        <v>94</v>
      </c>
      <c r="H710" s="140" t="s">
        <v>95</v>
      </c>
      <c r="I710" s="140">
        <v>43</v>
      </c>
      <c r="J710" s="140" t="s">
        <v>511</v>
      </c>
      <c r="K710" s="140" t="s">
        <v>1848</v>
      </c>
      <c r="L710" s="142" t="s">
        <v>1177</v>
      </c>
      <c r="M710" s="140">
        <v>1688</v>
      </c>
      <c r="N710" s="140">
        <v>128</v>
      </c>
      <c r="Q710" s="140">
        <v>1548</v>
      </c>
      <c r="S710" s="140">
        <v>140</v>
      </c>
    </row>
    <row r="711" spans="1:19" x14ac:dyDescent="0.25">
      <c r="A711" s="139">
        <v>129</v>
      </c>
      <c r="B711" s="140" t="s">
        <v>511</v>
      </c>
      <c r="C711" s="140" t="s">
        <v>550</v>
      </c>
      <c r="D711" s="141" t="s">
        <v>926</v>
      </c>
      <c r="E711" s="140" t="s">
        <v>1770</v>
      </c>
      <c r="F711" s="140" t="s">
        <v>1852</v>
      </c>
      <c r="G711" s="140" t="s">
        <v>94</v>
      </c>
      <c r="H711" s="140" t="s">
        <v>95</v>
      </c>
      <c r="I711" s="140">
        <v>39</v>
      </c>
      <c r="J711" s="140" t="s">
        <v>511</v>
      </c>
      <c r="K711" s="140" t="s">
        <v>1848</v>
      </c>
      <c r="L711" s="142" t="s">
        <v>1177</v>
      </c>
      <c r="M711" s="140">
        <v>1544</v>
      </c>
      <c r="N711" s="140">
        <v>129</v>
      </c>
      <c r="Q711" s="140">
        <v>1404</v>
      </c>
      <c r="S711" s="140">
        <v>140</v>
      </c>
    </row>
    <row r="712" spans="1:19" x14ac:dyDescent="0.25">
      <c r="A712" s="139">
        <v>130</v>
      </c>
      <c r="B712" s="140" t="s">
        <v>511</v>
      </c>
      <c r="C712" s="140" t="s">
        <v>511</v>
      </c>
      <c r="D712" s="141" t="s">
        <v>932</v>
      </c>
      <c r="E712" s="140" t="s">
        <v>1768</v>
      </c>
      <c r="F712" s="140" t="s">
        <v>1852</v>
      </c>
      <c r="G712" s="140" t="s">
        <v>94</v>
      </c>
      <c r="H712" s="140" t="s">
        <v>95</v>
      </c>
      <c r="I712" s="140">
        <v>23</v>
      </c>
      <c r="J712" s="140" t="s">
        <v>511</v>
      </c>
      <c r="K712" s="140" t="s">
        <v>1848</v>
      </c>
      <c r="L712" s="142" t="s">
        <v>1177</v>
      </c>
      <c r="M712" s="140">
        <v>968</v>
      </c>
      <c r="N712" s="140">
        <v>130</v>
      </c>
      <c r="Q712" s="140">
        <v>828</v>
      </c>
      <c r="S712" s="140">
        <v>140</v>
      </c>
    </row>
    <row r="713" spans="1:19" x14ac:dyDescent="0.25">
      <c r="A713" s="139">
        <v>131</v>
      </c>
      <c r="B713" s="140" t="s">
        <v>511</v>
      </c>
      <c r="C713" s="140" t="s">
        <v>923</v>
      </c>
      <c r="D713" s="141" t="s">
        <v>924</v>
      </c>
      <c r="E713" s="140" t="s">
        <v>1670</v>
      </c>
      <c r="F713" s="140" t="s">
        <v>1852</v>
      </c>
      <c r="G713" s="140" t="s">
        <v>94</v>
      </c>
      <c r="H713" s="140" t="s">
        <v>95</v>
      </c>
      <c r="I713" s="140">
        <v>31</v>
      </c>
      <c r="J713" s="140" t="s">
        <v>511</v>
      </c>
      <c r="K713" s="140" t="s">
        <v>1848</v>
      </c>
      <c r="L713" s="142" t="s">
        <v>1177</v>
      </c>
      <c r="M713" s="140">
        <v>1256</v>
      </c>
      <c r="N713" s="140">
        <v>131</v>
      </c>
      <c r="Q713" s="140">
        <v>1116</v>
      </c>
      <c r="S713" s="140">
        <v>140</v>
      </c>
    </row>
    <row r="714" spans="1:19" x14ac:dyDescent="0.25">
      <c r="A714" s="139">
        <v>132</v>
      </c>
      <c r="B714" s="140" t="s">
        <v>511</v>
      </c>
      <c r="C714" s="140" t="s">
        <v>543</v>
      </c>
      <c r="D714" s="141" t="s">
        <v>945</v>
      </c>
      <c r="E714" s="140" t="s">
        <v>1767</v>
      </c>
      <c r="F714" s="140" t="s">
        <v>1852</v>
      </c>
      <c r="G714" s="140" t="s">
        <v>94</v>
      </c>
      <c r="H714" s="140" t="s">
        <v>95</v>
      </c>
      <c r="I714" s="140">
        <v>6</v>
      </c>
      <c r="J714" s="140" t="s">
        <v>511</v>
      </c>
      <c r="K714" s="140" t="s">
        <v>1848</v>
      </c>
      <c r="L714" s="142" t="s">
        <v>1177</v>
      </c>
      <c r="M714" s="140">
        <v>356</v>
      </c>
      <c r="N714" s="140">
        <v>132</v>
      </c>
      <c r="Q714" s="140">
        <v>216</v>
      </c>
      <c r="S714" s="140">
        <v>140</v>
      </c>
    </row>
    <row r="715" spans="1:19" x14ac:dyDescent="0.25">
      <c r="A715" s="139">
        <v>133</v>
      </c>
      <c r="B715" s="140" t="s">
        <v>511</v>
      </c>
      <c r="C715" s="140" t="s">
        <v>517</v>
      </c>
      <c r="D715" s="141" t="s">
        <v>933</v>
      </c>
      <c r="E715" s="140" t="s">
        <v>1671</v>
      </c>
      <c r="F715" s="140" t="s">
        <v>1852</v>
      </c>
      <c r="G715" s="140" t="s">
        <v>94</v>
      </c>
      <c r="H715" s="140" t="s">
        <v>95</v>
      </c>
      <c r="I715" s="140">
        <v>12</v>
      </c>
      <c r="J715" s="140" t="s">
        <v>511</v>
      </c>
      <c r="K715" s="140" t="s">
        <v>1848</v>
      </c>
      <c r="L715" s="142" t="s">
        <v>1177</v>
      </c>
      <c r="M715" s="140">
        <v>572</v>
      </c>
      <c r="N715" s="140">
        <v>133</v>
      </c>
      <c r="Q715" s="140">
        <v>432</v>
      </c>
      <c r="S715" s="140">
        <v>140</v>
      </c>
    </row>
    <row r="716" spans="1:19" x14ac:dyDescent="0.25">
      <c r="A716" s="139">
        <v>134</v>
      </c>
      <c r="B716" s="140" t="s">
        <v>511</v>
      </c>
      <c r="C716" s="140" t="s">
        <v>555</v>
      </c>
      <c r="D716" s="141" t="s">
        <v>948</v>
      </c>
      <c r="E716" s="140" t="s">
        <v>1668</v>
      </c>
      <c r="F716" s="140" t="s">
        <v>1852</v>
      </c>
      <c r="G716" s="140" t="s">
        <v>94</v>
      </c>
      <c r="H716" s="140" t="s">
        <v>95</v>
      </c>
      <c r="I716" s="140">
        <v>45</v>
      </c>
      <c r="J716" s="140" t="s">
        <v>511</v>
      </c>
      <c r="K716" s="140" t="s">
        <v>1848</v>
      </c>
      <c r="L716" s="142" t="s">
        <v>1177</v>
      </c>
      <c r="M716" s="140">
        <v>1760</v>
      </c>
      <c r="N716" s="140">
        <v>134</v>
      </c>
      <c r="Q716" s="140">
        <v>1620</v>
      </c>
      <c r="S716" s="140">
        <v>140</v>
      </c>
    </row>
    <row r="717" spans="1:19" x14ac:dyDescent="0.25">
      <c r="A717" s="139">
        <v>135</v>
      </c>
      <c r="B717" s="140" t="s">
        <v>511</v>
      </c>
      <c r="C717" s="140" t="s">
        <v>946</v>
      </c>
      <c r="D717" s="141" t="s">
        <v>947</v>
      </c>
      <c r="E717" s="140" t="s">
        <v>1666</v>
      </c>
      <c r="F717" s="140" t="s">
        <v>1852</v>
      </c>
      <c r="G717" s="140" t="s">
        <v>94</v>
      </c>
      <c r="H717" s="140" t="s">
        <v>95</v>
      </c>
      <c r="I717" s="140">
        <v>7</v>
      </c>
      <c r="J717" s="140" t="s">
        <v>511</v>
      </c>
      <c r="K717" s="140" t="s">
        <v>1849</v>
      </c>
      <c r="L717" s="142" t="s">
        <v>1177</v>
      </c>
      <c r="M717" s="140">
        <v>434</v>
      </c>
      <c r="N717" s="140">
        <v>135</v>
      </c>
      <c r="Q717" s="140">
        <v>294</v>
      </c>
      <c r="S717" s="140">
        <v>140</v>
      </c>
    </row>
    <row r="718" spans="1:19" x14ac:dyDescent="0.25">
      <c r="A718" s="139">
        <v>136</v>
      </c>
      <c r="B718" s="140" t="s">
        <v>511</v>
      </c>
      <c r="C718" s="140" t="s">
        <v>176</v>
      </c>
      <c r="D718" s="141" t="s">
        <v>950</v>
      </c>
      <c r="E718" s="140" t="s">
        <v>1766</v>
      </c>
      <c r="F718" s="140" t="s">
        <v>1852</v>
      </c>
      <c r="G718" s="140" t="s">
        <v>94</v>
      </c>
      <c r="H718" s="140" t="s">
        <v>95</v>
      </c>
      <c r="I718" s="140">
        <v>9</v>
      </c>
      <c r="J718" s="140" t="s">
        <v>511</v>
      </c>
      <c r="K718" s="140" t="s">
        <v>1848</v>
      </c>
      <c r="L718" s="142" t="s">
        <v>1177</v>
      </c>
      <c r="M718" s="140">
        <v>464</v>
      </c>
      <c r="N718" s="140">
        <v>136</v>
      </c>
      <c r="Q718" s="140">
        <v>324</v>
      </c>
      <c r="S718" s="140">
        <v>140</v>
      </c>
    </row>
    <row r="719" spans="1:19" x14ac:dyDescent="0.25">
      <c r="A719" s="139">
        <v>137</v>
      </c>
      <c r="B719" s="140" t="s">
        <v>511</v>
      </c>
      <c r="C719" s="140" t="s">
        <v>528</v>
      </c>
      <c r="D719" s="141" t="s">
        <v>949</v>
      </c>
      <c r="E719" s="140" t="s">
        <v>1704</v>
      </c>
      <c r="F719" s="140" t="s">
        <v>1852</v>
      </c>
      <c r="G719" s="140" t="s">
        <v>94</v>
      </c>
      <c r="H719" s="140" t="s">
        <v>95</v>
      </c>
      <c r="I719" s="140">
        <v>1</v>
      </c>
      <c r="J719" s="140" t="s">
        <v>511</v>
      </c>
      <c r="K719" s="140" t="s">
        <v>1848</v>
      </c>
      <c r="L719" s="142" t="s">
        <v>1177</v>
      </c>
      <c r="M719" s="140">
        <v>186</v>
      </c>
      <c r="N719" s="140">
        <v>137</v>
      </c>
      <c r="Q719" s="140">
        <v>36</v>
      </c>
      <c r="S719" s="140">
        <v>150</v>
      </c>
    </row>
    <row r="720" spans="1:19" x14ac:dyDescent="0.25">
      <c r="A720" s="139">
        <v>138</v>
      </c>
      <c r="B720" s="140" t="s">
        <v>511</v>
      </c>
      <c r="C720" s="140" t="s">
        <v>535</v>
      </c>
      <c r="D720" s="141" t="s">
        <v>921</v>
      </c>
      <c r="E720" s="140" t="s">
        <v>1667</v>
      </c>
      <c r="F720" s="140" t="s">
        <v>1852</v>
      </c>
      <c r="G720" s="140" t="s">
        <v>94</v>
      </c>
      <c r="H720" s="140" t="s">
        <v>95</v>
      </c>
      <c r="I720" s="140">
        <v>17</v>
      </c>
      <c r="J720" s="140" t="s">
        <v>511</v>
      </c>
      <c r="K720" s="140" t="s">
        <v>1848</v>
      </c>
      <c r="L720" s="142" t="s">
        <v>1177</v>
      </c>
      <c r="M720" s="140">
        <v>752</v>
      </c>
      <c r="N720" s="140">
        <v>138</v>
      </c>
      <c r="Q720" s="140">
        <v>612</v>
      </c>
      <c r="S720" s="140">
        <v>140</v>
      </c>
    </row>
    <row r="721" spans="1:19" x14ac:dyDescent="0.25">
      <c r="A721" s="139">
        <v>139</v>
      </c>
      <c r="B721" s="140" t="s">
        <v>511</v>
      </c>
      <c r="C721" s="140" t="s">
        <v>512</v>
      </c>
      <c r="D721" s="141" t="s">
        <v>966</v>
      </c>
      <c r="E721" s="140" t="s">
        <v>1672</v>
      </c>
      <c r="F721" s="140" t="s">
        <v>1852</v>
      </c>
      <c r="G721" s="140" t="s">
        <v>94</v>
      </c>
      <c r="H721" s="140" t="s">
        <v>95</v>
      </c>
      <c r="I721" s="140">
        <v>5</v>
      </c>
      <c r="J721" s="140" t="s">
        <v>511</v>
      </c>
      <c r="K721" s="140" t="s">
        <v>1849</v>
      </c>
      <c r="L721" s="142" t="s">
        <v>1177</v>
      </c>
      <c r="M721" s="140">
        <v>350</v>
      </c>
      <c r="N721" s="140">
        <v>139</v>
      </c>
      <c r="Q721" s="140">
        <v>210</v>
      </c>
      <c r="S721" s="140">
        <v>140</v>
      </c>
    </row>
    <row r="722" spans="1:19" x14ac:dyDescent="0.25">
      <c r="A722" s="139">
        <v>140</v>
      </c>
      <c r="B722" s="140" t="s">
        <v>511</v>
      </c>
      <c r="C722" s="140" t="s">
        <v>545</v>
      </c>
      <c r="D722" s="141" t="s">
        <v>944</v>
      </c>
      <c r="E722" s="140" t="s">
        <v>1693</v>
      </c>
      <c r="F722" s="140" t="s">
        <v>1852</v>
      </c>
      <c r="G722" s="140" t="s">
        <v>94</v>
      </c>
      <c r="H722" s="140" t="s">
        <v>95</v>
      </c>
      <c r="I722" s="140">
        <v>18</v>
      </c>
      <c r="J722" s="140" t="s">
        <v>511</v>
      </c>
      <c r="K722" s="140" t="s">
        <v>1848</v>
      </c>
      <c r="L722" s="142" t="s">
        <v>1177</v>
      </c>
      <c r="M722" s="140">
        <v>788</v>
      </c>
      <c r="N722" s="140">
        <v>140</v>
      </c>
      <c r="Q722" s="140">
        <v>648</v>
      </c>
      <c r="S722" s="140">
        <v>140</v>
      </c>
    </row>
    <row r="723" spans="1:19" x14ac:dyDescent="0.25">
      <c r="A723" s="139">
        <v>141</v>
      </c>
      <c r="B723" s="140" t="s">
        <v>511</v>
      </c>
      <c r="C723" s="140" t="s">
        <v>919</v>
      </c>
      <c r="D723" s="141" t="s">
        <v>920</v>
      </c>
      <c r="E723" s="140" t="s">
        <v>1765</v>
      </c>
      <c r="F723" s="140" t="s">
        <v>1852</v>
      </c>
      <c r="G723" s="140" t="s">
        <v>94</v>
      </c>
      <c r="H723" s="140" t="s">
        <v>95</v>
      </c>
      <c r="I723" s="140">
        <v>3</v>
      </c>
      <c r="J723" s="140" t="s">
        <v>511</v>
      </c>
      <c r="K723" s="140" t="s">
        <v>1848</v>
      </c>
      <c r="L723" s="142" t="s">
        <v>1177</v>
      </c>
      <c r="M723" s="140">
        <v>248</v>
      </c>
      <c r="N723" s="140">
        <v>141</v>
      </c>
      <c r="Q723" s="140">
        <v>108</v>
      </c>
      <c r="S723" s="140">
        <v>140</v>
      </c>
    </row>
    <row r="724" spans="1:19" x14ac:dyDescent="0.25">
      <c r="A724" s="139">
        <v>142</v>
      </c>
      <c r="B724" s="140" t="s">
        <v>557</v>
      </c>
      <c r="C724" s="140" t="s">
        <v>557</v>
      </c>
      <c r="D724" s="141" t="s">
        <v>1078</v>
      </c>
      <c r="E724" s="140" t="s">
        <v>1675</v>
      </c>
      <c r="F724" s="140" t="s">
        <v>1852</v>
      </c>
      <c r="G724" s="140" t="s">
        <v>94</v>
      </c>
      <c r="H724" s="140" t="s">
        <v>95</v>
      </c>
      <c r="I724" s="140">
        <v>59</v>
      </c>
      <c r="J724" s="140" t="s">
        <v>557</v>
      </c>
      <c r="K724" s="140" t="s">
        <v>1850</v>
      </c>
      <c r="L724" s="142" t="s">
        <v>1177</v>
      </c>
      <c r="M724" s="140">
        <v>1910</v>
      </c>
      <c r="N724" s="140">
        <v>142</v>
      </c>
      <c r="Q724" s="140">
        <v>1770</v>
      </c>
      <c r="S724" s="140">
        <v>140</v>
      </c>
    </row>
    <row r="725" spans="1:19" x14ac:dyDescent="0.25">
      <c r="A725" s="139">
        <v>143</v>
      </c>
      <c r="B725" s="140" t="s">
        <v>557</v>
      </c>
      <c r="C725" s="140" t="s">
        <v>571</v>
      </c>
      <c r="D725" s="141" t="s">
        <v>1071</v>
      </c>
      <c r="E725" s="140" t="s">
        <v>1696</v>
      </c>
      <c r="F725" s="140" t="s">
        <v>1852</v>
      </c>
      <c r="G725" s="140" t="s">
        <v>94</v>
      </c>
      <c r="H725" s="140" t="s">
        <v>95</v>
      </c>
      <c r="I725" s="140">
        <v>10</v>
      </c>
      <c r="J725" s="140" t="s">
        <v>557</v>
      </c>
      <c r="K725" s="140" t="s">
        <v>1848</v>
      </c>
      <c r="L725" s="142" t="s">
        <v>1177</v>
      </c>
      <c r="M725" s="140">
        <v>500</v>
      </c>
      <c r="N725" s="140">
        <v>143</v>
      </c>
      <c r="Q725" s="140">
        <v>360</v>
      </c>
      <c r="S725" s="140">
        <v>140</v>
      </c>
    </row>
    <row r="726" spans="1:19" x14ac:dyDescent="0.25">
      <c r="A726" s="139">
        <v>144</v>
      </c>
      <c r="B726" s="140" t="s">
        <v>557</v>
      </c>
      <c r="C726" s="140" t="s">
        <v>560</v>
      </c>
      <c r="D726" s="141" t="s">
        <v>1079</v>
      </c>
      <c r="E726" s="140" t="s">
        <v>1681</v>
      </c>
      <c r="F726" s="140" t="s">
        <v>1852</v>
      </c>
      <c r="G726" s="140" t="s">
        <v>94</v>
      </c>
      <c r="H726" s="140" t="s">
        <v>95</v>
      </c>
      <c r="I726" s="140">
        <v>28</v>
      </c>
      <c r="J726" s="140" t="s">
        <v>557</v>
      </c>
      <c r="K726" s="140" t="s">
        <v>1848</v>
      </c>
      <c r="L726" s="142" t="s">
        <v>1177</v>
      </c>
      <c r="M726" s="140">
        <v>1148</v>
      </c>
      <c r="N726" s="140">
        <v>144</v>
      </c>
      <c r="Q726" s="140">
        <v>1008</v>
      </c>
      <c r="S726" s="140">
        <v>140</v>
      </c>
    </row>
    <row r="727" spans="1:19" x14ac:dyDescent="0.25">
      <c r="A727" s="139">
        <v>145</v>
      </c>
      <c r="B727" s="140" t="s">
        <v>557</v>
      </c>
      <c r="C727" s="140" t="s">
        <v>378</v>
      </c>
      <c r="D727" s="141" t="s">
        <v>1066</v>
      </c>
      <c r="E727" s="140" t="s">
        <v>1676</v>
      </c>
      <c r="F727" s="140" t="s">
        <v>1852</v>
      </c>
      <c r="G727" s="140" t="s">
        <v>94</v>
      </c>
      <c r="H727" s="140" t="s">
        <v>95</v>
      </c>
      <c r="I727" s="140">
        <v>20</v>
      </c>
      <c r="J727" s="140" t="s">
        <v>557</v>
      </c>
      <c r="K727" s="140" t="s">
        <v>1848</v>
      </c>
      <c r="L727" s="142" t="s">
        <v>1177</v>
      </c>
      <c r="M727" s="140">
        <v>860</v>
      </c>
      <c r="N727" s="140">
        <v>145</v>
      </c>
      <c r="Q727" s="140">
        <v>720</v>
      </c>
      <c r="S727" s="140">
        <v>140</v>
      </c>
    </row>
    <row r="728" spans="1:19" x14ac:dyDescent="0.25">
      <c r="A728" s="139">
        <v>146</v>
      </c>
      <c r="B728" s="140" t="s">
        <v>557</v>
      </c>
      <c r="C728" s="140" t="s">
        <v>530</v>
      </c>
      <c r="D728" s="141" t="s">
        <v>1068</v>
      </c>
      <c r="E728" s="140" t="s">
        <v>1701</v>
      </c>
      <c r="F728" s="140" t="s">
        <v>1852</v>
      </c>
      <c r="G728" s="140" t="s">
        <v>94</v>
      </c>
      <c r="H728" s="140" t="s">
        <v>95</v>
      </c>
      <c r="I728" s="140">
        <v>10</v>
      </c>
      <c r="J728" s="140" t="s">
        <v>557</v>
      </c>
      <c r="K728" s="140" t="s">
        <v>1848</v>
      </c>
      <c r="L728" s="142" t="s">
        <v>1177</v>
      </c>
      <c r="M728" s="140">
        <v>500</v>
      </c>
      <c r="N728" s="140">
        <v>146</v>
      </c>
      <c r="Q728" s="140">
        <v>360</v>
      </c>
      <c r="S728" s="140">
        <v>140</v>
      </c>
    </row>
    <row r="729" spans="1:19" x14ac:dyDescent="0.25">
      <c r="A729" s="139">
        <v>147</v>
      </c>
      <c r="B729" s="140" t="s">
        <v>557</v>
      </c>
      <c r="C729" s="140" t="s">
        <v>1069</v>
      </c>
      <c r="D729" s="141" t="s">
        <v>1070</v>
      </c>
      <c r="E729" s="140" t="s">
        <v>1680</v>
      </c>
      <c r="F729" s="140" t="s">
        <v>1852</v>
      </c>
      <c r="G729" s="140" t="s">
        <v>94</v>
      </c>
      <c r="H729" s="140" t="s">
        <v>95</v>
      </c>
      <c r="I729" s="140">
        <v>2</v>
      </c>
      <c r="J729" s="140" t="s">
        <v>557</v>
      </c>
      <c r="K729" s="140" t="s">
        <v>1848</v>
      </c>
      <c r="L729" s="142" t="s">
        <v>1177</v>
      </c>
      <c r="M729" s="140">
        <v>222</v>
      </c>
      <c r="N729" s="140">
        <v>147</v>
      </c>
      <c r="Q729" s="140">
        <v>72</v>
      </c>
      <c r="S729" s="140">
        <v>150</v>
      </c>
    </row>
    <row r="730" spans="1:19" x14ac:dyDescent="0.25">
      <c r="A730" s="139">
        <v>148</v>
      </c>
      <c r="B730" s="140" t="s">
        <v>557</v>
      </c>
      <c r="C730" s="140" t="s">
        <v>582</v>
      </c>
      <c r="D730" s="141" t="s">
        <v>1072</v>
      </c>
      <c r="E730" s="140" t="s">
        <v>1673</v>
      </c>
      <c r="F730" s="140" t="s">
        <v>1852</v>
      </c>
      <c r="G730" s="140" t="s">
        <v>94</v>
      </c>
      <c r="H730" s="140" t="s">
        <v>95</v>
      </c>
      <c r="I730" s="140">
        <v>17</v>
      </c>
      <c r="J730" s="140" t="s">
        <v>557</v>
      </c>
      <c r="K730" s="140" t="s">
        <v>1848</v>
      </c>
      <c r="L730" s="142" t="s">
        <v>1177</v>
      </c>
      <c r="M730" s="140">
        <v>752</v>
      </c>
      <c r="N730" s="140">
        <v>148</v>
      </c>
      <c r="Q730" s="140">
        <v>612</v>
      </c>
      <c r="S730" s="140">
        <v>140</v>
      </c>
    </row>
    <row r="731" spans="1:19" x14ac:dyDescent="0.25">
      <c r="A731" s="139">
        <v>149</v>
      </c>
      <c r="B731" s="140" t="s">
        <v>557</v>
      </c>
      <c r="C731" s="140" t="s">
        <v>587</v>
      </c>
      <c r="D731" s="141" t="s">
        <v>1075</v>
      </c>
      <c r="E731" s="140" t="s">
        <v>1684</v>
      </c>
      <c r="F731" s="140" t="s">
        <v>1852</v>
      </c>
      <c r="G731" s="140" t="s">
        <v>94</v>
      </c>
      <c r="H731" s="140" t="s">
        <v>95</v>
      </c>
      <c r="I731" s="140">
        <v>23</v>
      </c>
      <c r="J731" s="140" t="s">
        <v>557</v>
      </c>
      <c r="K731" s="140" t="s">
        <v>1850</v>
      </c>
      <c r="L731" s="142" t="s">
        <v>1177</v>
      </c>
      <c r="M731" s="140">
        <v>830</v>
      </c>
      <c r="N731" s="140">
        <v>149</v>
      </c>
      <c r="Q731" s="140">
        <v>690</v>
      </c>
      <c r="S731" s="140">
        <v>140</v>
      </c>
    </row>
    <row r="732" spans="1:19" x14ac:dyDescent="0.25">
      <c r="A732" s="139">
        <v>150</v>
      </c>
      <c r="B732" s="140" t="s">
        <v>557</v>
      </c>
      <c r="C732" s="140" t="s">
        <v>353</v>
      </c>
      <c r="D732" s="141" t="s">
        <v>1081</v>
      </c>
      <c r="E732" s="140" t="s">
        <v>1697</v>
      </c>
      <c r="F732" s="140" t="s">
        <v>1852</v>
      </c>
      <c r="G732" s="140" t="s">
        <v>94</v>
      </c>
      <c r="H732" s="140" t="s">
        <v>95</v>
      </c>
      <c r="I732" s="140">
        <v>25</v>
      </c>
      <c r="J732" s="140" t="s">
        <v>557</v>
      </c>
      <c r="K732" s="140" t="s">
        <v>1848</v>
      </c>
      <c r="L732" s="142" t="s">
        <v>1177</v>
      </c>
      <c r="M732" s="140">
        <v>1040</v>
      </c>
      <c r="N732" s="140">
        <v>150</v>
      </c>
      <c r="Q732" s="140">
        <v>900</v>
      </c>
      <c r="S732" s="140">
        <v>140</v>
      </c>
    </row>
    <row r="733" spans="1:19" x14ac:dyDescent="0.25">
      <c r="A733" s="139">
        <v>151</v>
      </c>
      <c r="B733" s="140" t="s">
        <v>557</v>
      </c>
      <c r="C733" s="140" t="s">
        <v>585</v>
      </c>
      <c r="D733" s="141" t="s">
        <v>1076</v>
      </c>
      <c r="E733" s="140" t="s">
        <v>1683</v>
      </c>
      <c r="F733" s="140" t="s">
        <v>1852</v>
      </c>
      <c r="G733" s="140" t="s">
        <v>94</v>
      </c>
      <c r="H733" s="140" t="s">
        <v>95</v>
      </c>
      <c r="I733" s="140">
        <v>66</v>
      </c>
      <c r="J733" s="140" t="s">
        <v>557</v>
      </c>
      <c r="K733" s="140" t="s">
        <v>1850</v>
      </c>
      <c r="L733" s="142" t="s">
        <v>1177</v>
      </c>
      <c r="M733" s="140">
        <v>2120</v>
      </c>
      <c r="N733" s="140">
        <v>151</v>
      </c>
      <c r="Q733" s="140">
        <v>1980</v>
      </c>
      <c r="S733" s="140">
        <v>140</v>
      </c>
    </row>
    <row r="734" spans="1:19" x14ac:dyDescent="0.25">
      <c r="A734" s="139">
        <v>152</v>
      </c>
      <c r="B734" s="140" t="s">
        <v>557</v>
      </c>
      <c r="C734" s="140" t="s">
        <v>364</v>
      </c>
      <c r="D734" s="141" t="s">
        <v>1077</v>
      </c>
      <c r="E734" s="140" t="s">
        <v>1679</v>
      </c>
      <c r="F734" s="140" t="s">
        <v>1852</v>
      </c>
      <c r="G734" s="140" t="s">
        <v>94</v>
      </c>
      <c r="H734" s="140" t="s">
        <v>95</v>
      </c>
      <c r="I734" s="140">
        <v>40</v>
      </c>
      <c r="J734" s="140" t="s">
        <v>557</v>
      </c>
      <c r="K734" s="140" t="s">
        <v>1848</v>
      </c>
      <c r="L734" s="142" t="s">
        <v>1177</v>
      </c>
      <c r="M734" s="140">
        <v>1580</v>
      </c>
      <c r="N734" s="140">
        <v>152</v>
      </c>
      <c r="Q734" s="140">
        <v>1440</v>
      </c>
      <c r="S734" s="140">
        <v>140</v>
      </c>
    </row>
    <row r="735" spans="1:19" x14ac:dyDescent="0.25">
      <c r="A735" s="139">
        <v>153</v>
      </c>
      <c r="B735" s="140" t="s">
        <v>557</v>
      </c>
      <c r="C735" s="140" t="s">
        <v>569</v>
      </c>
      <c r="D735" s="141" t="s">
        <v>1074</v>
      </c>
      <c r="E735" s="140" t="s">
        <v>1698</v>
      </c>
      <c r="F735" s="140" t="s">
        <v>1852</v>
      </c>
      <c r="G735" s="140" t="s">
        <v>94</v>
      </c>
      <c r="H735" s="140" t="s">
        <v>95</v>
      </c>
      <c r="I735" s="140">
        <v>50</v>
      </c>
      <c r="J735" s="140" t="s">
        <v>557</v>
      </c>
      <c r="K735" s="140" t="s">
        <v>1848</v>
      </c>
      <c r="L735" s="142" t="s">
        <v>1177</v>
      </c>
      <c r="M735" s="140">
        <v>1940</v>
      </c>
      <c r="N735" s="140">
        <v>153</v>
      </c>
      <c r="Q735" s="140">
        <v>1800</v>
      </c>
      <c r="S735" s="140">
        <v>140</v>
      </c>
    </row>
    <row r="736" spans="1:19" x14ac:dyDescent="0.25">
      <c r="A736" s="139">
        <v>154</v>
      </c>
      <c r="B736" s="140" t="s">
        <v>557</v>
      </c>
      <c r="C736" s="140" t="s">
        <v>576</v>
      </c>
      <c r="D736" s="141" t="s">
        <v>1080</v>
      </c>
      <c r="E736" s="140" t="s">
        <v>1674</v>
      </c>
      <c r="F736" s="140" t="s">
        <v>1852</v>
      </c>
      <c r="G736" s="140" t="s">
        <v>94</v>
      </c>
      <c r="H736" s="140" t="s">
        <v>95</v>
      </c>
      <c r="I736" s="140">
        <v>22</v>
      </c>
      <c r="J736" s="140" t="s">
        <v>557</v>
      </c>
      <c r="K736" s="140" t="s">
        <v>1848</v>
      </c>
      <c r="L736" s="142" t="s">
        <v>1177</v>
      </c>
      <c r="M736" s="140">
        <v>932</v>
      </c>
      <c r="N736" s="140">
        <v>154</v>
      </c>
      <c r="Q736" s="140">
        <v>792</v>
      </c>
      <c r="S736" s="140">
        <v>140</v>
      </c>
    </row>
    <row r="737" spans="1:19" x14ac:dyDescent="0.25">
      <c r="A737" s="139">
        <v>155</v>
      </c>
      <c r="B737" s="140" t="s">
        <v>557</v>
      </c>
      <c r="C737" s="140" t="s">
        <v>578</v>
      </c>
      <c r="D737" s="141" t="s">
        <v>1073</v>
      </c>
      <c r="E737" s="140" t="s">
        <v>1700</v>
      </c>
      <c r="F737" s="140" t="s">
        <v>1852</v>
      </c>
      <c r="G737" s="140" t="s">
        <v>94</v>
      </c>
      <c r="H737" s="140" t="s">
        <v>95</v>
      </c>
      <c r="I737" s="140">
        <v>6</v>
      </c>
      <c r="J737" s="140" t="s">
        <v>557</v>
      </c>
      <c r="K737" s="140" t="s">
        <v>1848</v>
      </c>
      <c r="L737" s="142" t="s">
        <v>1177</v>
      </c>
      <c r="M737" s="140">
        <v>356</v>
      </c>
      <c r="N737" s="140">
        <v>155</v>
      </c>
      <c r="Q737" s="140">
        <v>216</v>
      </c>
      <c r="S737" s="140">
        <v>140</v>
      </c>
    </row>
    <row r="738" spans="1:19" x14ac:dyDescent="0.25">
      <c r="A738" s="139">
        <v>156</v>
      </c>
      <c r="B738" s="140" t="s">
        <v>557</v>
      </c>
      <c r="C738" s="140" t="s">
        <v>534</v>
      </c>
      <c r="D738" s="141" t="s">
        <v>1067</v>
      </c>
      <c r="E738" s="140" t="s">
        <v>1699</v>
      </c>
      <c r="F738" s="140" t="s">
        <v>1852</v>
      </c>
      <c r="G738" s="140" t="s">
        <v>94</v>
      </c>
      <c r="H738" s="140" t="s">
        <v>95</v>
      </c>
      <c r="I738" s="140">
        <v>3</v>
      </c>
      <c r="J738" s="140" t="s">
        <v>557</v>
      </c>
      <c r="K738" s="140" t="s">
        <v>1848</v>
      </c>
      <c r="L738" s="142" t="s">
        <v>1177</v>
      </c>
      <c r="M738" s="140">
        <v>248</v>
      </c>
      <c r="N738" s="140">
        <v>156</v>
      </c>
      <c r="Q738" s="140">
        <v>108</v>
      </c>
      <c r="S738" s="140">
        <v>140</v>
      </c>
    </row>
    <row r="739" spans="1:19" x14ac:dyDescent="0.25">
      <c r="A739" s="139">
        <v>157</v>
      </c>
      <c r="B739" s="140" t="s">
        <v>557</v>
      </c>
      <c r="C739" s="140" t="s">
        <v>526</v>
      </c>
      <c r="D739" s="141" t="s">
        <v>1085</v>
      </c>
      <c r="E739" s="140" t="s">
        <v>1682</v>
      </c>
      <c r="F739" s="140" t="s">
        <v>1852</v>
      </c>
      <c r="G739" s="140" t="s">
        <v>94</v>
      </c>
      <c r="H739" s="140" t="s">
        <v>95</v>
      </c>
      <c r="I739" s="140">
        <v>6</v>
      </c>
      <c r="J739" s="140" t="s">
        <v>557</v>
      </c>
      <c r="K739" s="140" t="s">
        <v>1848</v>
      </c>
      <c r="L739" s="142" t="s">
        <v>1177</v>
      </c>
      <c r="M739" s="140">
        <v>356</v>
      </c>
      <c r="N739" s="140">
        <v>157</v>
      </c>
      <c r="Q739" s="140">
        <v>216</v>
      </c>
      <c r="S739" s="140">
        <v>140</v>
      </c>
    </row>
    <row r="740" spans="1:19" x14ac:dyDescent="0.25">
      <c r="A740" s="139">
        <v>158</v>
      </c>
      <c r="B740" s="140" t="s">
        <v>557</v>
      </c>
      <c r="C740" s="140" t="s">
        <v>532</v>
      </c>
      <c r="D740" s="141" t="s">
        <v>1082</v>
      </c>
      <c r="E740" s="140" t="s">
        <v>1678</v>
      </c>
      <c r="F740" s="140" t="s">
        <v>1852</v>
      </c>
      <c r="G740" s="140" t="s">
        <v>94</v>
      </c>
      <c r="H740" s="140" t="s">
        <v>95</v>
      </c>
      <c r="I740" s="140">
        <v>9</v>
      </c>
      <c r="J740" s="140" t="s">
        <v>557</v>
      </c>
      <c r="K740" s="140" t="s">
        <v>1848</v>
      </c>
      <c r="L740" s="142" t="s">
        <v>1177</v>
      </c>
      <c r="M740" s="140">
        <v>464</v>
      </c>
      <c r="N740" s="140">
        <v>158</v>
      </c>
      <c r="Q740" s="140">
        <v>324</v>
      </c>
      <c r="S740" s="140">
        <v>140</v>
      </c>
    </row>
    <row r="741" spans="1:19" x14ac:dyDescent="0.25">
      <c r="A741" s="139">
        <v>159</v>
      </c>
      <c r="B741" s="140" t="s">
        <v>557</v>
      </c>
      <c r="C741" s="140" t="s">
        <v>558</v>
      </c>
      <c r="D741" s="141" t="s">
        <v>1084</v>
      </c>
      <c r="E741" s="140" t="s">
        <v>1677</v>
      </c>
      <c r="F741" s="140" t="s">
        <v>1852</v>
      </c>
      <c r="G741" s="140" t="s">
        <v>94</v>
      </c>
      <c r="H741" s="140" t="s">
        <v>95</v>
      </c>
      <c r="I741" s="140">
        <v>22</v>
      </c>
      <c r="J741" s="140" t="s">
        <v>557</v>
      </c>
      <c r="K741" s="140" t="s">
        <v>1848</v>
      </c>
      <c r="L741" s="142" t="s">
        <v>1177</v>
      </c>
      <c r="M741" s="140">
        <v>932</v>
      </c>
      <c r="N741" s="140">
        <v>159</v>
      </c>
      <c r="Q741" s="140">
        <v>792</v>
      </c>
      <c r="S741" s="140">
        <v>140</v>
      </c>
    </row>
    <row r="742" spans="1:19" x14ac:dyDescent="0.25">
      <c r="A742" s="139">
        <v>160</v>
      </c>
      <c r="B742" s="140" t="s">
        <v>557</v>
      </c>
      <c r="C742" s="140" t="s">
        <v>564</v>
      </c>
      <c r="D742" s="141" t="s">
        <v>1083</v>
      </c>
      <c r="E742" s="140" t="s">
        <v>1685</v>
      </c>
      <c r="F742" s="140" t="s">
        <v>1852</v>
      </c>
      <c r="G742" s="140" t="s">
        <v>94</v>
      </c>
      <c r="H742" s="140" t="s">
        <v>95</v>
      </c>
      <c r="I742" s="140">
        <v>13</v>
      </c>
      <c r="J742" s="140" t="s">
        <v>557</v>
      </c>
      <c r="K742" s="140" t="s">
        <v>1848</v>
      </c>
      <c r="L742" s="142" t="s">
        <v>1177</v>
      </c>
      <c r="M742" s="140">
        <v>608</v>
      </c>
      <c r="N742" s="140">
        <v>160</v>
      </c>
      <c r="Q742" s="140">
        <v>468</v>
      </c>
      <c r="S742" s="140">
        <v>140</v>
      </c>
    </row>
    <row r="743" spans="1:19" x14ac:dyDescent="0.25">
      <c r="A743" s="139">
        <v>161</v>
      </c>
      <c r="B743" s="140" t="s">
        <v>589</v>
      </c>
      <c r="C743" s="140" t="s">
        <v>886</v>
      </c>
      <c r="D743" s="141" t="s">
        <v>887</v>
      </c>
      <c r="E743" s="140" t="s">
        <v>1653</v>
      </c>
      <c r="F743" s="140" t="s">
        <v>1852</v>
      </c>
      <c r="G743" s="140" t="s">
        <v>94</v>
      </c>
      <c r="H743" s="140" t="s">
        <v>95</v>
      </c>
      <c r="I743" s="140">
        <v>624</v>
      </c>
      <c r="J743" s="140" t="s">
        <v>589</v>
      </c>
      <c r="K743" s="140" t="s">
        <v>1178</v>
      </c>
      <c r="L743" s="142" t="s">
        <v>1178</v>
      </c>
      <c r="M743" s="140">
        <v>9824.4000000000015</v>
      </c>
      <c r="N743" s="140">
        <v>161</v>
      </c>
      <c r="Q743" s="140">
        <v>9734.4000000000015</v>
      </c>
      <c r="S743" s="140">
        <v>90</v>
      </c>
    </row>
    <row r="744" spans="1:19" x14ac:dyDescent="0.25">
      <c r="A744" s="139">
        <v>162</v>
      </c>
      <c r="B744" s="140" t="s">
        <v>589</v>
      </c>
      <c r="C744" s="140" t="s">
        <v>750</v>
      </c>
      <c r="D744" s="141" t="s">
        <v>874</v>
      </c>
      <c r="E744" s="140" t="s">
        <v>1639</v>
      </c>
      <c r="F744" s="140" t="s">
        <v>1852</v>
      </c>
      <c r="G744" s="140" t="s">
        <v>94</v>
      </c>
      <c r="H744" s="140" t="s">
        <v>95</v>
      </c>
      <c r="I744" s="140">
        <v>693</v>
      </c>
      <c r="J744" s="140" t="s">
        <v>589</v>
      </c>
      <c r="K744" s="140" t="s">
        <v>1178</v>
      </c>
      <c r="L744" s="142" t="s">
        <v>1178</v>
      </c>
      <c r="M744" s="140">
        <v>10895.8</v>
      </c>
      <c r="N744" s="140">
        <v>162</v>
      </c>
      <c r="Q744" s="140">
        <v>10810.8</v>
      </c>
      <c r="S744" s="140">
        <v>85</v>
      </c>
    </row>
    <row r="745" spans="1:19" x14ac:dyDescent="0.25">
      <c r="A745" s="139">
        <v>163</v>
      </c>
      <c r="B745" s="140" t="s">
        <v>589</v>
      </c>
      <c r="C745" s="140" t="s">
        <v>1530</v>
      </c>
      <c r="D745" s="141" t="s">
        <v>884</v>
      </c>
      <c r="E745" s="140" t="s">
        <v>1756</v>
      </c>
      <c r="F745" s="140" t="s">
        <v>1852</v>
      </c>
      <c r="G745" s="140" t="s">
        <v>94</v>
      </c>
      <c r="H745" s="140" t="s">
        <v>95</v>
      </c>
      <c r="I745" s="140">
        <v>58</v>
      </c>
      <c r="J745" s="140" t="s">
        <v>589</v>
      </c>
      <c r="K745" s="140" t="s">
        <v>1178</v>
      </c>
      <c r="L745" s="142" t="s">
        <v>1178</v>
      </c>
      <c r="M745" s="140">
        <v>1044.8000000000002</v>
      </c>
      <c r="N745" s="140">
        <v>163</v>
      </c>
      <c r="Q745" s="140">
        <v>904.80000000000007</v>
      </c>
      <c r="S745" s="140">
        <v>140.00000000000011</v>
      </c>
    </row>
    <row r="746" spans="1:19" x14ac:dyDescent="0.25">
      <c r="A746" s="139">
        <v>164</v>
      </c>
      <c r="B746" s="140" t="s">
        <v>589</v>
      </c>
      <c r="C746" s="140" t="s">
        <v>99</v>
      </c>
      <c r="D746" s="141" t="s">
        <v>875</v>
      </c>
      <c r="E746" s="140" t="s">
        <v>1650</v>
      </c>
      <c r="F746" s="140" t="s">
        <v>1852</v>
      </c>
      <c r="G746" s="140" t="s">
        <v>94</v>
      </c>
      <c r="H746" s="140" t="s">
        <v>95</v>
      </c>
      <c r="I746" s="140">
        <v>1004</v>
      </c>
      <c r="J746" s="140" t="s">
        <v>589</v>
      </c>
      <c r="K746" s="140" t="s">
        <v>1178</v>
      </c>
      <c r="L746" s="142" t="s">
        <v>1178</v>
      </c>
      <c r="M746" s="140">
        <v>15742.400000000001</v>
      </c>
      <c r="N746" s="140">
        <v>164</v>
      </c>
      <c r="Q746" s="140">
        <v>15662.400000000001</v>
      </c>
      <c r="S746" s="140">
        <v>80</v>
      </c>
    </row>
    <row r="747" spans="1:19" x14ac:dyDescent="0.25">
      <c r="A747" s="139">
        <v>165</v>
      </c>
      <c r="B747" s="140" t="s">
        <v>589</v>
      </c>
      <c r="C747" s="140" t="s">
        <v>614</v>
      </c>
      <c r="D747" s="141" t="s">
        <v>879</v>
      </c>
      <c r="E747" s="140" t="s">
        <v>1655</v>
      </c>
      <c r="F747" s="140" t="s">
        <v>1852</v>
      </c>
      <c r="G747" s="140" t="s">
        <v>94</v>
      </c>
      <c r="H747" s="140" t="s">
        <v>95</v>
      </c>
      <c r="I747" s="140">
        <v>1030</v>
      </c>
      <c r="J747" s="140" t="s">
        <v>589</v>
      </c>
      <c r="K747" s="140" t="s">
        <v>1178</v>
      </c>
      <c r="L747" s="142" t="s">
        <v>1178</v>
      </c>
      <c r="M747" s="140">
        <v>16148</v>
      </c>
      <c r="N747" s="140">
        <v>165</v>
      </c>
      <c r="Q747" s="140">
        <v>16068</v>
      </c>
      <c r="S747" s="140">
        <v>80</v>
      </c>
    </row>
    <row r="748" spans="1:19" x14ac:dyDescent="0.25">
      <c r="A748" s="139">
        <v>166</v>
      </c>
      <c r="B748" s="140" t="s">
        <v>589</v>
      </c>
      <c r="C748" s="140" t="s">
        <v>589</v>
      </c>
      <c r="D748" s="141" t="s">
        <v>877</v>
      </c>
      <c r="E748" s="140" t="s">
        <v>1637</v>
      </c>
      <c r="F748" s="140" t="s">
        <v>1852</v>
      </c>
      <c r="G748" s="140" t="s">
        <v>94</v>
      </c>
      <c r="H748" s="140" t="s">
        <v>95</v>
      </c>
      <c r="I748" s="140">
        <v>68</v>
      </c>
      <c r="J748" s="140" t="s">
        <v>589</v>
      </c>
      <c r="K748" s="140" t="s">
        <v>1178</v>
      </c>
      <c r="L748" s="142" t="s">
        <v>1178</v>
      </c>
      <c r="M748" s="140">
        <v>1200.8000000000002</v>
      </c>
      <c r="N748" s="140">
        <v>166</v>
      </c>
      <c r="Q748" s="140">
        <v>1060.8000000000002</v>
      </c>
      <c r="S748" s="140">
        <v>140</v>
      </c>
    </row>
    <row r="749" spans="1:19" x14ac:dyDescent="0.25">
      <c r="A749" s="139">
        <v>167</v>
      </c>
      <c r="B749" s="140" t="s">
        <v>589</v>
      </c>
      <c r="C749" s="140" t="s">
        <v>1833</v>
      </c>
      <c r="D749" s="141" t="s">
        <v>871</v>
      </c>
      <c r="E749" s="140" t="s">
        <v>1754</v>
      </c>
      <c r="F749" s="140" t="s">
        <v>1852</v>
      </c>
      <c r="G749" s="140" t="s">
        <v>94</v>
      </c>
      <c r="H749" s="140" t="s">
        <v>95</v>
      </c>
      <c r="I749" s="140">
        <v>88</v>
      </c>
      <c r="J749" s="140" t="s">
        <v>589</v>
      </c>
      <c r="K749" s="140" t="s">
        <v>1178</v>
      </c>
      <c r="L749" s="142" t="s">
        <v>1178</v>
      </c>
      <c r="M749" s="140">
        <v>1512.8000000000002</v>
      </c>
      <c r="N749" s="140">
        <v>167</v>
      </c>
      <c r="Q749" s="140">
        <v>1372.8000000000002</v>
      </c>
      <c r="S749" s="140">
        <v>140</v>
      </c>
    </row>
    <row r="750" spans="1:19" x14ac:dyDescent="0.25">
      <c r="A750" s="139">
        <v>168</v>
      </c>
      <c r="B750" s="140" t="s">
        <v>589</v>
      </c>
      <c r="C750" s="140" t="s">
        <v>589</v>
      </c>
      <c r="D750" s="141" t="s">
        <v>888</v>
      </c>
      <c r="E750" s="140" t="s">
        <v>1753</v>
      </c>
      <c r="F750" s="140" t="s">
        <v>1852</v>
      </c>
      <c r="G750" s="140" t="s">
        <v>94</v>
      </c>
      <c r="H750" s="140" t="s">
        <v>95</v>
      </c>
      <c r="I750" s="140">
        <v>161</v>
      </c>
      <c r="J750" s="140" t="s">
        <v>589</v>
      </c>
      <c r="K750" s="140" t="s">
        <v>1178</v>
      </c>
      <c r="L750" s="142" t="s">
        <v>1178</v>
      </c>
      <c r="M750" s="140">
        <v>2651.6000000000004</v>
      </c>
      <c r="N750" s="140">
        <v>168</v>
      </c>
      <c r="Q750" s="140">
        <v>2511.6000000000004</v>
      </c>
      <c r="S750" s="140">
        <v>140</v>
      </c>
    </row>
    <row r="751" spans="1:19" x14ac:dyDescent="0.25">
      <c r="A751" s="139">
        <v>169</v>
      </c>
      <c r="B751" s="140" t="s">
        <v>589</v>
      </c>
      <c r="C751" s="140" t="s">
        <v>635</v>
      </c>
      <c r="D751" s="141" t="s">
        <v>868</v>
      </c>
      <c r="E751" s="140" t="s">
        <v>1654</v>
      </c>
      <c r="F751" s="140" t="s">
        <v>1852</v>
      </c>
      <c r="G751" s="140" t="s">
        <v>94</v>
      </c>
      <c r="H751" s="140" t="s">
        <v>95</v>
      </c>
      <c r="I751" s="140">
        <v>666</v>
      </c>
      <c r="J751" s="140" t="s">
        <v>589</v>
      </c>
      <c r="K751" s="140" t="s">
        <v>1178</v>
      </c>
      <c r="L751" s="142" t="s">
        <v>1178</v>
      </c>
      <c r="M751" s="140">
        <v>10474.6</v>
      </c>
      <c r="N751" s="140">
        <v>169</v>
      </c>
      <c r="Q751" s="140">
        <v>10389.6</v>
      </c>
      <c r="S751" s="140">
        <v>85</v>
      </c>
    </row>
    <row r="752" spans="1:19" x14ac:dyDescent="0.25">
      <c r="A752" s="139">
        <v>170</v>
      </c>
      <c r="B752" s="140" t="s">
        <v>589</v>
      </c>
      <c r="C752" s="140" t="s">
        <v>612</v>
      </c>
      <c r="D752" s="141" t="s">
        <v>885</v>
      </c>
      <c r="E752" s="140" t="s">
        <v>1656</v>
      </c>
      <c r="F752" s="140" t="s">
        <v>1852</v>
      </c>
      <c r="G752" s="140" t="s">
        <v>94</v>
      </c>
      <c r="H752" s="140" t="s">
        <v>95</v>
      </c>
      <c r="I752" s="140">
        <v>369</v>
      </c>
      <c r="J752" s="140" t="s">
        <v>589</v>
      </c>
      <c r="K752" s="140" t="s">
        <v>1178</v>
      </c>
      <c r="L752" s="142" t="s">
        <v>1178</v>
      </c>
      <c r="M752" s="140">
        <v>5866.4</v>
      </c>
      <c r="N752" s="140">
        <v>170</v>
      </c>
      <c r="Q752" s="140">
        <v>5756.4</v>
      </c>
      <c r="S752" s="140">
        <v>110</v>
      </c>
    </row>
    <row r="753" spans="1:19" x14ac:dyDescent="0.25">
      <c r="A753" s="139">
        <v>171</v>
      </c>
      <c r="B753" s="140" t="s">
        <v>589</v>
      </c>
      <c r="C753" s="140" t="s">
        <v>614</v>
      </c>
      <c r="D753" s="141" t="s">
        <v>878</v>
      </c>
      <c r="E753" s="140" t="s">
        <v>1747</v>
      </c>
      <c r="F753" s="140" t="s">
        <v>1852</v>
      </c>
      <c r="G753" s="140" t="s">
        <v>94</v>
      </c>
      <c r="H753" s="140" t="s">
        <v>95</v>
      </c>
      <c r="I753" s="140">
        <v>206</v>
      </c>
      <c r="J753" s="140" t="s">
        <v>589</v>
      </c>
      <c r="K753" s="140" t="s">
        <v>1178</v>
      </c>
      <c r="L753" s="142" t="s">
        <v>1178</v>
      </c>
      <c r="M753" s="140">
        <v>3353.6000000000004</v>
      </c>
      <c r="N753" s="140">
        <v>171</v>
      </c>
      <c r="Q753" s="140">
        <v>3213.6000000000004</v>
      </c>
      <c r="S753" s="140">
        <v>140</v>
      </c>
    </row>
    <row r="754" spans="1:19" x14ac:dyDescent="0.25">
      <c r="A754" s="139">
        <v>172</v>
      </c>
      <c r="B754" s="140" t="s">
        <v>589</v>
      </c>
      <c r="C754" s="140" t="s">
        <v>591</v>
      </c>
      <c r="D754" s="141" t="s">
        <v>864</v>
      </c>
      <c r="E754" s="140" t="s">
        <v>1649</v>
      </c>
      <c r="F754" s="140" t="s">
        <v>1852</v>
      </c>
      <c r="G754" s="140" t="s">
        <v>94</v>
      </c>
      <c r="H754" s="140" t="s">
        <v>95</v>
      </c>
      <c r="I754" s="140">
        <v>593</v>
      </c>
      <c r="J754" s="140" t="s">
        <v>589</v>
      </c>
      <c r="K754" s="140" t="s">
        <v>1178</v>
      </c>
      <c r="L754" s="142" t="s">
        <v>1178</v>
      </c>
      <c r="M754" s="140">
        <v>9340.7999999999993</v>
      </c>
      <c r="N754" s="140">
        <v>172</v>
      </c>
      <c r="Q754" s="140">
        <v>9250.7999999999993</v>
      </c>
      <c r="S754" s="140">
        <v>90</v>
      </c>
    </row>
    <row r="755" spans="1:19" x14ac:dyDescent="0.25">
      <c r="A755" s="139">
        <v>173</v>
      </c>
      <c r="B755" s="140" t="s">
        <v>589</v>
      </c>
      <c r="C755" s="140" t="s">
        <v>715</v>
      </c>
      <c r="D755" s="141" t="s">
        <v>880</v>
      </c>
      <c r="E755" s="140" t="s">
        <v>1746</v>
      </c>
      <c r="F755" s="140" t="s">
        <v>1852</v>
      </c>
      <c r="G755" s="140" t="s">
        <v>94</v>
      </c>
      <c r="H755" s="140" t="s">
        <v>95</v>
      </c>
      <c r="I755" s="140">
        <v>9</v>
      </c>
      <c r="J755" s="140" t="s">
        <v>589</v>
      </c>
      <c r="K755" s="140" t="s">
        <v>1850</v>
      </c>
      <c r="L755" s="142" t="s">
        <v>1177</v>
      </c>
      <c r="M755" s="140">
        <v>410</v>
      </c>
      <c r="N755" s="140">
        <v>173</v>
      </c>
      <c r="Q755" s="140">
        <v>270</v>
      </c>
      <c r="S755" s="140">
        <v>140</v>
      </c>
    </row>
    <row r="756" spans="1:19" x14ac:dyDescent="0.25">
      <c r="A756" s="139">
        <v>174</v>
      </c>
      <c r="B756" s="140" t="s">
        <v>589</v>
      </c>
      <c r="C756" s="140" t="s">
        <v>672</v>
      </c>
      <c r="D756" s="141" t="s">
        <v>867</v>
      </c>
      <c r="E756" s="140" t="s">
        <v>1744</v>
      </c>
      <c r="F756" s="140" t="s">
        <v>1852</v>
      </c>
      <c r="G756" s="140" t="s">
        <v>94</v>
      </c>
      <c r="H756" s="140" t="s">
        <v>95</v>
      </c>
      <c r="I756" s="140">
        <v>205</v>
      </c>
      <c r="J756" s="140" t="s">
        <v>589</v>
      </c>
      <c r="K756" s="140" t="s">
        <v>1178</v>
      </c>
      <c r="L756" s="142" t="s">
        <v>1178</v>
      </c>
      <c r="M756" s="140">
        <v>3338</v>
      </c>
      <c r="N756" s="140">
        <v>174</v>
      </c>
      <c r="Q756" s="140">
        <v>3198</v>
      </c>
      <c r="S756" s="140">
        <v>140</v>
      </c>
    </row>
    <row r="757" spans="1:19" x14ac:dyDescent="0.25">
      <c r="A757" s="139">
        <v>175</v>
      </c>
      <c r="B757" s="140" t="s">
        <v>589</v>
      </c>
      <c r="C757" s="140" t="s">
        <v>889</v>
      </c>
      <c r="D757" s="141" t="s">
        <v>890</v>
      </c>
      <c r="E757" s="140" t="s">
        <v>1752</v>
      </c>
      <c r="F757" s="140" t="s">
        <v>1852</v>
      </c>
      <c r="G757" s="140" t="s">
        <v>94</v>
      </c>
      <c r="H757" s="140" t="s">
        <v>95</v>
      </c>
      <c r="I757" s="140">
        <v>3</v>
      </c>
      <c r="J757" s="140" t="s">
        <v>589</v>
      </c>
      <c r="K757" s="140" t="s">
        <v>1850</v>
      </c>
      <c r="L757" s="142" t="s">
        <v>1177</v>
      </c>
      <c r="M757" s="140">
        <v>240</v>
      </c>
      <c r="N757" s="140">
        <v>175</v>
      </c>
      <c r="Q757" s="140">
        <v>90</v>
      </c>
      <c r="S757" s="140">
        <v>150</v>
      </c>
    </row>
    <row r="758" spans="1:19" x14ac:dyDescent="0.25">
      <c r="A758" s="139">
        <v>176</v>
      </c>
      <c r="B758" s="140" t="s">
        <v>589</v>
      </c>
      <c r="C758" s="140" t="s">
        <v>127</v>
      </c>
      <c r="D758" s="141" t="s">
        <v>893</v>
      </c>
      <c r="E758" s="140" t="s">
        <v>1652</v>
      </c>
      <c r="F758" s="140" t="s">
        <v>1852</v>
      </c>
      <c r="G758" s="140" t="s">
        <v>94</v>
      </c>
      <c r="H758" s="140" t="s">
        <v>95</v>
      </c>
      <c r="I758" s="140">
        <v>103</v>
      </c>
      <c r="J758" s="140" t="s">
        <v>589</v>
      </c>
      <c r="K758" s="140" t="s">
        <v>1178</v>
      </c>
      <c r="L758" s="142" t="s">
        <v>1178</v>
      </c>
      <c r="M758" s="140">
        <v>1746.8000000000002</v>
      </c>
      <c r="N758" s="140">
        <v>176</v>
      </c>
      <c r="Q758" s="140">
        <v>1606.8000000000002</v>
      </c>
      <c r="S758" s="140">
        <v>140</v>
      </c>
    </row>
    <row r="759" spans="1:19" x14ac:dyDescent="0.25">
      <c r="A759" s="139">
        <v>177</v>
      </c>
      <c r="B759" s="140" t="s">
        <v>589</v>
      </c>
      <c r="C759" s="140" t="s">
        <v>696</v>
      </c>
      <c r="D759" s="141" t="s">
        <v>882</v>
      </c>
      <c r="E759" s="140" t="s">
        <v>1755</v>
      </c>
      <c r="F759" s="140" t="s">
        <v>1852</v>
      </c>
      <c r="G759" s="140" t="s">
        <v>94</v>
      </c>
      <c r="H759" s="140" t="s">
        <v>95</v>
      </c>
      <c r="I759" s="140">
        <v>114</v>
      </c>
      <c r="J759" s="140" t="s">
        <v>589</v>
      </c>
      <c r="K759" s="140" t="s">
        <v>1178</v>
      </c>
      <c r="L759" s="142" t="s">
        <v>1178</v>
      </c>
      <c r="M759" s="140">
        <v>1918.4</v>
      </c>
      <c r="N759" s="140">
        <v>177</v>
      </c>
      <c r="Q759" s="140">
        <v>1778.4</v>
      </c>
      <c r="S759" s="140">
        <v>140</v>
      </c>
    </row>
    <row r="760" spans="1:19" x14ac:dyDescent="0.25">
      <c r="A760" s="139">
        <v>178</v>
      </c>
      <c r="B760" s="140" t="s">
        <v>589</v>
      </c>
      <c r="C760" s="140" t="s">
        <v>630</v>
      </c>
      <c r="D760" s="141" t="s">
        <v>891</v>
      </c>
      <c r="E760" s="140" t="s">
        <v>1758</v>
      </c>
      <c r="F760" s="140" t="s">
        <v>1852</v>
      </c>
      <c r="G760" s="140" t="s">
        <v>94</v>
      </c>
      <c r="H760" s="140" t="s">
        <v>95</v>
      </c>
      <c r="I760" s="140">
        <v>53</v>
      </c>
      <c r="J760" s="140" t="s">
        <v>589</v>
      </c>
      <c r="K760" s="140" t="s">
        <v>1178</v>
      </c>
      <c r="L760" s="142" t="s">
        <v>1178</v>
      </c>
      <c r="M760" s="140">
        <v>966.80000000000007</v>
      </c>
      <c r="N760" s="140">
        <v>178</v>
      </c>
      <c r="Q760" s="140">
        <v>826.80000000000007</v>
      </c>
      <c r="S760" s="140">
        <v>140</v>
      </c>
    </row>
    <row r="761" spans="1:19" x14ac:dyDescent="0.25">
      <c r="A761" s="139">
        <v>179</v>
      </c>
      <c r="B761" s="140" t="s">
        <v>589</v>
      </c>
      <c r="C761" s="140" t="s">
        <v>869</v>
      </c>
      <c r="D761" s="141" t="s">
        <v>870</v>
      </c>
      <c r="E761" s="140" t="s">
        <v>1749</v>
      </c>
      <c r="F761" s="140" t="s">
        <v>1852</v>
      </c>
      <c r="G761" s="140" t="s">
        <v>94</v>
      </c>
      <c r="H761" s="140" t="s">
        <v>95</v>
      </c>
      <c r="I761" s="140">
        <v>45</v>
      </c>
      <c r="J761" s="140" t="s">
        <v>589</v>
      </c>
      <c r="K761" s="140" t="s">
        <v>1850</v>
      </c>
      <c r="L761" s="142" t="s">
        <v>1177</v>
      </c>
      <c r="M761" s="140">
        <v>1490</v>
      </c>
      <c r="N761" s="140">
        <v>179</v>
      </c>
      <c r="Q761" s="140">
        <v>1350</v>
      </c>
      <c r="S761" s="140">
        <v>140</v>
      </c>
    </row>
    <row r="762" spans="1:19" x14ac:dyDescent="0.25">
      <c r="A762" s="139">
        <v>180</v>
      </c>
      <c r="B762" s="140" t="s">
        <v>589</v>
      </c>
      <c r="C762" s="140" t="s">
        <v>625</v>
      </c>
      <c r="D762" s="141" t="s">
        <v>883</v>
      </c>
      <c r="E762" s="140" t="s">
        <v>1751</v>
      </c>
      <c r="F762" s="140" t="s">
        <v>1852</v>
      </c>
      <c r="G762" s="140" t="s">
        <v>94</v>
      </c>
      <c r="H762" s="140" t="s">
        <v>95</v>
      </c>
      <c r="I762" s="140">
        <v>26</v>
      </c>
      <c r="J762" s="140" t="s">
        <v>589</v>
      </c>
      <c r="K762" s="140" t="s">
        <v>1850</v>
      </c>
      <c r="L762" s="142" t="s">
        <v>1177</v>
      </c>
      <c r="M762" s="140">
        <v>920</v>
      </c>
      <c r="N762" s="140">
        <v>180</v>
      </c>
      <c r="Q762" s="140">
        <v>780</v>
      </c>
      <c r="S762" s="140">
        <v>140</v>
      </c>
    </row>
    <row r="763" spans="1:19" x14ac:dyDescent="0.25">
      <c r="A763" s="139">
        <v>181</v>
      </c>
      <c r="B763" s="140" t="s">
        <v>589</v>
      </c>
      <c r="C763" s="140" t="s">
        <v>595</v>
      </c>
      <c r="D763" s="141" t="s">
        <v>897</v>
      </c>
      <c r="E763" s="140" t="s">
        <v>1566</v>
      </c>
      <c r="F763" s="140" t="s">
        <v>1852</v>
      </c>
      <c r="G763" s="140" t="s">
        <v>94</v>
      </c>
      <c r="H763" s="140" t="s">
        <v>95</v>
      </c>
      <c r="I763" s="140">
        <v>25</v>
      </c>
      <c r="J763" s="140" t="s">
        <v>589</v>
      </c>
      <c r="K763" s="140" t="s">
        <v>1850</v>
      </c>
      <c r="L763" s="142" t="s">
        <v>1177</v>
      </c>
      <c r="M763" s="140">
        <v>890</v>
      </c>
      <c r="N763" s="140">
        <v>181</v>
      </c>
      <c r="Q763" s="140">
        <v>750</v>
      </c>
      <c r="S763" s="140">
        <v>140</v>
      </c>
    </row>
    <row r="764" spans="1:19" x14ac:dyDescent="0.25">
      <c r="A764" s="139">
        <v>182</v>
      </c>
      <c r="B764" s="140" t="s">
        <v>589</v>
      </c>
      <c r="C764" s="140" t="s">
        <v>497</v>
      </c>
      <c r="D764" s="141" t="s">
        <v>876</v>
      </c>
      <c r="E764" s="140" t="s">
        <v>1657</v>
      </c>
      <c r="F764" s="140" t="s">
        <v>1852</v>
      </c>
      <c r="G764" s="140" t="s">
        <v>94</v>
      </c>
      <c r="H764" s="140" t="s">
        <v>95</v>
      </c>
      <c r="I764" s="140">
        <v>23</v>
      </c>
      <c r="J764" s="140" t="s">
        <v>589</v>
      </c>
      <c r="K764" s="140" t="s">
        <v>1178</v>
      </c>
      <c r="L764" s="142" t="s">
        <v>1178</v>
      </c>
      <c r="M764" s="140">
        <v>498.8</v>
      </c>
      <c r="N764" s="140">
        <v>182</v>
      </c>
      <c r="Q764" s="140">
        <v>358.8</v>
      </c>
      <c r="S764" s="140">
        <v>140</v>
      </c>
    </row>
    <row r="765" spans="1:19" x14ac:dyDescent="0.25">
      <c r="A765" s="139">
        <v>183</v>
      </c>
      <c r="B765" s="140" t="s">
        <v>589</v>
      </c>
      <c r="C765" s="140" t="s">
        <v>674</v>
      </c>
      <c r="D765" s="141" t="s">
        <v>894</v>
      </c>
      <c r="E765" s="140" t="s">
        <v>1640</v>
      </c>
      <c r="F765" s="140" t="s">
        <v>1852</v>
      </c>
      <c r="G765" s="140" t="s">
        <v>94</v>
      </c>
      <c r="H765" s="140" t="s">
        <v>95</v>
      </c>
      <c r="I765" s="140">
        <v>89</v>
      </c>
      <c r="J765" s="140" t="s">
        <v>589</v>
      </c>
      <c r="K765" s="140" t="s">
        <v>1850</v>
      </c>
      <c r="L765" s="142" t="s">
        <v>1177</v>
      </c>
      <c r="M765" s="140">
        <v>2810</v>
      </c>
      <c r="N765" s="140">
        <v>183</v>
      </c>
      <c r="Q765" s="140">
        <v>2670</v>
      </c>
      <c r="S765" s="140">
        <v>140</v>
      </c>
    </row>
    <row r="766" spans="1:19" x14ac:dyDescent="0.25">
      <c r="A766" s="139">
        <v>184</v>
      </c>
      <c r="B766" s="140" t="s">
        <v>589</v>
      </c>
      <c r="C766" s="140" t="s">
        <v>253</v>
      </c>
      <c r="D766" s="141" t="s">
        <v>863</v>
      </c>
      <c r="E766" s="140" t="s">
        <v>1647</v>
      </c>
      <c r="F766" s="140" t="s">
        <v>1852</v>
      </c>
      <c r="G766" s="140" t="s">
        <v>94</v>
      </c>
      <c r="H766" s="140" t="s">
        <v>95</v>
      </c>
      <c r="I766" s="140">
        <v>475</v>
      </c>
      <c r="J766" s="140" t="s">
        <v>589</v>
      </c>
      <c r="K766" s="140" t="s">
        <v>1178</v>
      </c>
      <c r="L766" s="142" t="s">
        <v>1178</v>
      </c>
      <c r="M766" s="140">
        <v>7500</v>
      </c>
      <c r="N766" s="140">
        <v>184</v>
      </c>
      <c r="Q766" s="140">
        <v>7410</v>
      </c>
      <c r="S766" s="140">
        <v>90</v>
      </c>
    </row>
    <row r="767" spans="1:19" x14ac:dyDescent="0.25">
      <c r="A767" s="139">
        <v>185</v>
      </c>
      <c r="B767" s="140" t="s">
        <v>589</v>
      </c>
      <c r="C767" s="140" t="s">
        <v>216</v>
      </c>
      <c r="D767" s="141" t="s">
        <v>909</v>
      </c>
      <c r="E767" s="140" t="s">
        <v>1745</v>
      </c>
      <c r="F767" s="140" t="s">
        <v>1852</v>
      </c>
      <c r="G767" s="140" t="s">
        <v>94</v>
      </c>
      <c r="H767" s="140" t="s">
        <v>95</v>
      </c>
      <c r="I767" s="140">
        <v>35</v>
      </c>
      <c r="J767" s="140" t="s">
        <v>589</v>
      </c>
      <c r="K767" s="140" t="s">
        <v>1178</v>
      </c>
      <c r="L767" s="142" t="s">
        <v>1178</v>
      </c>
      <c r="M767" s="140">
        <v>686</v>
      </c>
      <c r="N767" s="140">
        <v>185</v>
      </c>
      <c r="Q767" s="140">
        <v>546</v>
      </c>
      <c r="S767" s="140">
        <v>140</v>
      </c>
    </row>
    <row r="768" spans="1:19" x14ac:dyDescent="0.25">
      <c r="A768" s="139">
        <v>186</v>
      </c>
      <c r="B768" s="140" t="s">
        <v>589</v>
      </c>
      <c r="C768" s="140" t="s">
        <v>639</v>
      </c>
      <c r="D768" s="141" t="s">
        <v>907</v>
      </c>
      <c r="E768" s="140" t="s">
        <v>1748</v>
      </c>
      <c r="F768" s="140" t="s">
        <v>1852</v>
      </c>
      <c r="G768" s="140" t="s">
        <v>94</v>
      </c>
      <c r="H768" s="140" t="s">
        <v>95</v>
      </c>
      <c r="I768" s="140">
        <v>76</v>
      </c>
      <c r="J768" s="140" t="s">
        <v>589</v>
      </c>
      <c r="K768" s="140" t="s">
        <v>1178</v>
      </c>
      <c r="L768" s="142" t="s">
        <v>1178</v>
      </c>
      <c r="M768" s="140">
        <v>1325.6</v>
      </c>
      <c r="N768" s="140">
        <v>186</v>
      </c>
      <c r="Q768" s="140">
        <v>1185.5999999999999</v>
      </c>
      <c r="S768" s="140">
        <v>140</v>
      </c>
    </row>
    <row r="769" spans="1:19" x14ac:dyDescent="0.25">
      <c r="A769" s="139">
        <v>187</v>
      </c>
      <c r="B769" s="140" t="s">
        <v>589</v>
      </c>
      <c r="C769" s="140" t="s">
        <v>589</v>
      </c>
      <c r="D769" s="141" t="s">
        <v>908</v>
      </c>
      <c r="E769" s="140" t="s">
        <v>1641</v>
      </c>
      <c r="F769" s="140" t="s">
        <v>1852</v>
      </c>
      <c r="G769" s="140" t="s">
        <v>94</v>
      </c>
      <c r="H769" s="140" t="s">
        <v>95</v>
      </c>
      <c r="I769" s="140">
        <v>25</v>
      </c>
      <c r="J769" s="140" t="s">
        <v>589</v>
      </c>
      <c r="K769" s="140" t="s">
        <v>1178</v>
      </c>
      <c r="L769" s="142" t="s">
        <v>1178</v>
      </c>
      <c r="M769" s="140">
        <v>530</v>
      </c>
      <c r="N769" s="140">
        <v>187</v>
      </c>
      <c r="Q769" s="140">
        <v>390</v>
      </c>
      <c r="S769" s="140">
        <v>140</v>
      </c>
    </row>
    <row r="770" spans="1:19" x14ac:dyDescent="0.25">
      <c r="A770" s="139">
        <v>188</v>
      </c>
      <c r="B770" s="140" t="s">
        <v>589</v>
      </c>
      <c r="C770" s="140" t="s">
        <v>872</v>
      </c>
      <c r="D770" s="141" t="s">
        <v>873</v>
      </c>
      <c r="E770" s="140" t="s">
        <v>1638</v>
      </c>
      <c r="F770" s="140" t="s">
        <v>1852</v>
      </c>
      <c r="G770" s="140" t="s">
        <v>94</v>
      </c>
      <c r="H770" s="140" t="s">
        <v>95</v>
      </c>
      <c r="I770" s="140">
        <v>49</v>
      </c>
      <c r="J770" s="140" t="s">
        <v>589</v>
      </c>
      <c r="K770" s="140" t="s">
        <v>1849</v>
      </c>
      <c r="L770" s="142" t="s">
        <v>1177</v>
      </c>
      <c r="M770" s="140">
        <v>2198</v>
      </c>
      <c r="N770" s="140">
        <v>188</v>
      </c>
      <c r="Q770" s="140">
        <v>2058</v>
      </c>
      <c r="S770" s="140">
        <v>140</v>
      </c>
    </row>
    <row r="771" spans="1:19" x14ac:dyDescent="0.25">
      <c r="A771" s="139">
        <v>189</v>
      </c>
      <c r="B771" s="140" t="s">
        <v>589</v>
      </c>
      <c r="C771" s="140" t="s">
        <v>2000</v>
      </c>
      <c r="D771" s="141" t="s">
        <v>902</v>
      </c>
      <c r="E771" s="140" t="s">
        <v>1743</v>
      </c>
      <c r="F771" s="140" t="s">
        <v>1852</v>
      </c>
      <c r="G771" s="140" t="s">
        <v>94</v>
      </c>
      <c r="H771" s="140" t="s">
        <v>95</v>
      </c>
      <c r="I771" s="140">
        <v>97</v>
      </c>
      <c r="J771" s="140" t="s">
        <v>589</v>
      </c>
      <c r="K771" s="140" t="s">
        <v>1178</v>
      </c>
      <c r="L771" s="142" t="s">
        <v>1178</v>
      </c>
      <c r="M771" s="140">
        <v>1653.2</v>
      </c>
      <c r="N771" s="140">
        <v>189</v>
      </c>
      <c r="Q771" s="140">
        <v>1513.2</v>
      </c>
      <c r="S771" s="140">
        <v>140</v>
      </c>
    </row>
    <row r="772" spans="1:19" x14ac:dyDescent="0.25">
      <c r="A772" s="139">
        <v>190</v>
      </c>
      <c r="B772" s="140" t="s">
        <v>589</v>
      </c>
      <c r="C772" s="140" t="s">
        <v>2133</v>
      </c>
      <c r="D772" s="141" t="s">
        <v>903</v>
      </c>
      <c r="E772" s="140" t="s">
        <v>1651</v>
      </c>
      <c r="F772" s="140" t="s">
        <v>1852</v>
      </c>
      <c r="G772" s="140" t="s">
        <v>94</v>
      </c>
      <c r="H772" s="140" t="s">
        <v>95</v>
      </c>
      <c r="I772" s="140">
        <v>10</v>
      </c>
      <c r="J772" s="140" t="s">
        <v>589</v>
      </c>
      <c r="K772" s="140" t="s">
        <v>1849</v>
      </c>
      <c r="L772" s="142" t="s">
        <v>1177</v>
      </c>
      <c r="M772" s="140">
        <v>560</v>
      </c>
      <c r="N772" s="140">
        <v>190</v>
      </c>
      <c r="Q772" s="140">
        <v>420</v>
      </c>
      <c r="S772" s="140">
        <v>140</v>
      </c>
    </row>
    <row r="773" spans="1:19" x14ac:dyDescent="0.25">
      <c r="A773" s="139">
        <v>191</v>
      </c>
      <c r="B773" s="140" t="s">
        <v>589</v>
      </c>
      <c r="C773" s="140" t="s">
        <v>589</v>
      </c>
      <c r="D773" s="141" t="s">
        <v>898</v>
      </c>
      <c r="E773" s="140" t="s">
        <v>1635</v>
      </c>
      <c r="F773" s="140" t="s">
        <v>1852</v>
      </c>
      <c r="G773" s="140" t="s">
        <v>94</v>
      </c>
      <c r="H773" s="140" t="s">
        <v>95</v>
      </c>
      <c r="I773" s="140">
        <v>65</v>
      </c>
      <c r="J773" s="140" t="s">
        <v>589</v>
      </c>
      <c r="K773" s="140" t="s">
        <v>1178</v>
      </c>
      <c r="L773" s="142" t="s">
        <v>1178</v>
      </c>
      <c r="M773" s="140">
        <v>1154</v>
      </c>
      <c r="N773" s="140">
        <v>191</v>
      </c>
      <c r="Q773" s="140">
        <v>1014</v>
      </c>
      <c r="S773" s="140">
        <v>140</v>
      </c>
    </row>
    <row r="774" spans="1:19" x14ac:dyDescent="0.25">
      <c r="A774" s="139">
        <v>192</v>
      </c>
      <c r="B774" s="140" t="s">
        <v>589</v>
      </c>
      <c r="C774" s="140" t="s">
        <v>2099</v>
      </c>
      <c r="D774" s="141" t="s">
        <v>901</v>
      </c>
      <c r="E774" s="140" t="s">
        <v>1648</v>
      </c>
      <c r="F774" s="140" t="s">
        <v>1852</v>
      </c>
      <c r="G774" s="140" t="s">
        <v>94</v>
      </c>
      <c r="H774" s="140" t="s">
        <v>95</v>
      </c>
      <c r="I774" s="140">
        <v>12</v>
      </c>
      <c r="J774" s="140" t="s">
        <v>589</v>
      </c>
      <c r="K774" s="140" t="s">
        <v>1849</v>
      </c>
      <c r="L774" s="142" t="s">
        <v>1177</v>
      </c>
      <c r="M774" s="140">
        <v>644</v>
      </c>
      <c r="N774" s="140">
        <v>192</v>
      </c>
      <c r="Q774" s="140">
        <v>504</v>
      </c>
      <c r="S774" s="140">
        <v>140</v>
      </c>
    </row>
    <row r="775" spans="1:19" x14ac:dyDescent="0.25">
      <c r="A775" s="139">
        <v>193</v>
      </c>
      <c r="B775" s="140" t="s">
        <v>589</v>
      </c>
      <c r="C775" s="140" t="s">
        <v>905</v>
      </c>
      <c r="D775" s="141" t="s">
        <v>906</v>
      </c>
      <c r="E775" s="140" t="s">
        <v>1757</v>
      </c>
      <c r="F775" s="140" t="s">
        <v>1852</v>
      </c>
      <c r="G775" s="140" t="s">
        <v>94</v>
      </c>
      <c r="H775" s="140" t="s">
        <v>95</v>
      </c>
      <c r="I775" s="140">
        <v>3</v>
      </c>
      <c r="J775" s="140" t="s">
        <v>589</v>
      </c>
      <c r="K775" s="140" t="s">
        <v>1849</v>
      </c>
      <c r="L775" s="142" t="s">
        <v>1177</v>
      </c>
      <c r="M775" s="140">
        <v>266</v>
      </c>
      <c r="N775" s="140">
        <v>193</v>
      </c>
      <c r="Q775" s="140">
        <v>126</v>
      </c>
      <c r="S775" s="140">
        <v>140</v>
      </c>
    </row>
    <row r="776" spans="1:19" x14ac:dyDescent="0.25">
      <c r="A776" s="139">
        <v>194</v>
      </c>
      <c r="B776" s="140" t="s">
        <v>589</v>
      </c>
      <c r="C776" s="140" t="s">
        <v>696</v>
      </c>
      <c r="D776" s="141" t="s">
        <v>899</v>
      </c>
      <c r="E776" s="140" t="s">
        <v>1750</v>
      </c>
      <c r="F776" s="140" t="s">
        <v>1852</v>
      </c>
      <c r="G776" s="140" t="s">
        <v>94</v>
      </c>
      <c r="H776" s="140" t="s">
        <v>95</v>
      </c>
      <c r="I776" s="140">
        <v>207</v>
      </c>
      <c r="J776" s="140" t="s">
        <v>589</v>
      </c>
      <c r="K776" s="140" t="s">
        <v>1178</v>
      </c>
      <c r="L776" s="142" t="s">
        <v>1178</v>
      </c>
      <c r="M776" s="140">
        <v>3369.2000000000003</v>
      </c>
      <c r="N776" s="140">
        <v>194</v>
      </c>
      <c r="Q776" s="140">
        <v>3229.2000000000003</v>
      </c>
      <c r="S776" s="140">
        <v>140</v>
      </c>
    </row>
    <row r="777" spans="1:19" x14ac:dyDescent="0.25">
      <c r="A777" s="139">
        <v>195</v>
      </c>
      <c r="B777" s="140" t="s">
        <v>589</v>
      </c>
      <c r="C777" s="140" t="s">
        <v>614</v>
      </c>
      <c r="D777" s="141" t="s">
        <v>865</v>
      </c>
      <c r="E777" s="140" t="s">
        <v>1636</v>
      </c>
      <c r="F777" s="140" t="s">
        <v>1852</v>
      </c>
      <c r="G777" s="140" t="s">
        <v>94</v>
      </c>
      <c r="H777" s="140" t="s">
        <v>95</v>
      </c>
      <c r="I777" s="140">
        <v>989</v>
      </c>
      <c r="J777" s="140" t="s">
        <v>589</v>
      </c>
      <c r="K777" s="140" t="s">
        <v>1178</v>
      </c>
      <c r="L777" s="142" t="s">
        <v>1178</v>
      </c>
      <c r="M777" s="140">
        <v>15513.400000000001</v>
      </c>
      <c r="N777" s="140">
        <v>195</v>
      </c>
      <c r="Q777" s="140">
        <v>15428.400000000001</v>
      </c>
      <c r="S777" s="140">
        <v>85</v>
      </c>
    </row>
    <row r="778" spans="1:19" x14ac:dyDescent="0.25">
      <c r="A778" s="139">
        <v>196</v>
      </c>
      <c r="B778" s="140" t="s">
        <v>589</v>
      </c>
      <c r="C778" s="140" t="s">
        <v>730</v>
      </c>
      <c r="D778" s="141" t="s">
        <v>881</v>
      </c>
      <c r="E778" s="140" t="s">
        <v>2001</v>
      </c>
      <c r="F778" s="140" t="s">
        <v>1852</v>
      </c>
      <c r="G778" s="140" t="s">
        <v>94</v>
      </c>
      <c r="H778" s="140" t="s">
        <v>95</v>
      </c>
      <c r="I778" s="140">
        <v>14</v>
      </c>
      <c r="J778" s="140" t="s">
        <v>589</v>
      </c>
      <c r="K778" s="140" t="s">
        <v>1848</v>
      </c>
      <c r="L778" s="142" t="s">
        <v>1177</v>
      </c>
      <c r="M778" s="140">
        <v>644</v>
      </c>
      <c r="N778" s="140">
        <v>196</v>
      </c>
      <c r="Q778" s="140">
        <v>504</v>
      </c>
      <c r="S778" s="140">
        <v>140</v>
      </c>
    </row>
    <row r="779" spans="1:19" x14ac:dyDescent="0.25">
      <c r="A779" s="139">
        <v>197</v>
      </c>
      <c r="B779" s="140" t="s">
        <v>589</v>
      </c>
      <c r="C779" s="140" t="s">
        <v>589</v>
      </c>
      <c r="D779" s="141" t="s">
        <v>866</v>
      </c>
      <c r="E779" s="140" t="s">
        <v>1824</v>
      </c>
      <c r="F779" s="140" t="s">
        <v>1852</v>
      </c>
      <c r="G779" s="140" t="s">
        <v>94</v>
      </c>
      <c r="H779" s="140" t="s">
        <v>95</v>
      </c>
      <c r="I779" s="140">
        <v>1138</v>
      </c>
      <c r="J779" s="140" t="s">
        <v>589</v>
      </c>
      <c r="K779" s="140" t="s">
        <v>1178</v>
      </c>
      <c r="L779" s="142" t="s">
        <v>1178</v>
      </c>
      <c r="M779" s="140">
        <v>17832.800000000003</v>
      </c>
      <c r="N779" s="140">
        <v>197</v>
      </c>
      <c r="Q779" s="140">
        <v>17752.800000000003</v>
      </c>
      <c r="S779" s="140">
        <v>80</v>
      </c>
    </row>
    <row r="780" spans="1:19" x14ac:dyDescent="0.25">
      <c r="A780" s="139">
        <v>198</v>
      </c>
      <c r="B780" s="140" t="s">
        <v>589</v>
      </c>
      <c r="C780" s="140" t="s">
        <v>589</v>
      </c>
      <c r="D780" s="141" t="s">
        <v>895</v>
      </c>
      <c r="E780" s="140" t="s">
        <v>1825</v>
      </c>
      <c r="F780" s="140" t="s">
        <v>1852</v>
      </c>
      <c r="G780" s="140" t="s">
        <v>94</v>
      </c>
      <c r="H780" s="140" t="s">
        <v>95</v>
      </c>
      <c r="I780" s="140">
        <v>960</v>
      </c>
      <c r="J780" s="140" t="s">
        <v>589</v>
      </c>
      <c r="K780" s="140" t="s">
        <v>1178</v>
      </c>
      <c r="L780" s="142" t="s">
        <v>1178</v>
      </c>
      <c r="M780" s="140">
        <v>15061</v>
      </c>
      <c r="N780" s="140">
        <v>198</v>
      </c>
      <c r="Q780" s="140">
        <v>14976</v>
      </c>
      <c r="S780" s="140">
        <v>85</v>
      </c>
    </row>
    <row r="781" spans="1:19" x14ac:dyDescent="0.25">
      <c r="A781" s="139">
        <v>199</v>
      </c>
      <c r="B781" s="140" t="s">
        <v>589</v>
      </c>
      <c r="C781" s="140" t="s">
        <v>589</v>
      </c>
      <c r="D781" s="141" t="s">
        <v>892</v>
      </c>
      <c r="E781" s="140" t="s">
        <v>1829</v>
      </c>
      <c r="F781" s="140" t="s">
        <v>1852</v>
      </c>
      <c r="G781" s="140" t="s">
        <v>94</v>
      </c>
      <c r="H781" s="140" t="s">
        <v>95</v>
      </c>
      <c r="I781" s="140">
        <v>147</v>
      </c>
      <c r="J781" s="140" t="s">
        <v>589</v>
      </c>
      <c r="K781" s="140" t="s">
        <v>1178</v>
      </c>
      <c r="L781" s="142" t="s">
        <v>1178</v>
      </c>
      <c r="M781" s="140">
        <v>2433.1999999999998</v>
      </c>
      <c r="N781" s="140">
        <v>199</v>
      </c>
      <c r="Q781" s="140">
        <v>2293.1999999999998</v>
      </c>
      <c r="S781" s="140">
        <v>140</v>
      </c>
    </row>
    <row r="782" spans="1:19" x14ac:dyDescent="0.25">
      <c r="A782" s="139">
        <v>200</v>
      </c>
      <c r="B782" s="140" t="s">
        <v>589</v>
      </c>
      <c r="C782" s="140" t="s">
        <v>706</v>
      </c>
      <c r="D782" s="141" t="s">
        <v>904</v>
      </c>
      <c r="E782" s="140" t="s">
        <v>1830</v>
      </c>
      <c r="F782" s="140" t="s">
        <v>1852</v>
      </c>
      <c r="G782" s="140" t="s">
        <v>94</v>
      </c>
      <c r="H782" s="140" t="s">
        <v>95</v>
      </c>
      <c r="I782" s="140">
        <v>95</v>
      </c>
      <c r="J782" s="140" t="s">
        <v>589</v>
      </c>
      <c r="K782" s="140" t="s">
        <v>1178</v>
      </c>
      <c r="L782" s="142" t="s">
        <v>1178</v>
      </c>
      <c r="M782" s="140">
        <v>1622</v>
      </c>
      <c r="N782" s="140">
        <v>200</v>
      </c>
      <c r="Q782" s="140">
        <v>1482</v>
      </c>
      <c r="S782" s="140">
        <v>140</v>
      </c>
    </row>
    <row r="783" spans="1:19" x14ac:dyDescent="0.25">
      <c r="A783" s="139">
        <v>201</v>
      </c>
      <c r="B783" s="140" t="s">
        <v>589</v>
      </c>
      <c r="C783" s="140" t="s">
        <v>772</v>
      </c>
      <c r="D783" s="141" t="s">
        <v>900</v>
      </c>
      <c r="E783" s="140" t="s">
        <v>772</v>
      </c>
      <c r="F783" s="140" t="s">
        <v>1852</v>
      </c>
      <c r="G783" s="140" t="s">
        <v>94</v>
      </c>
      <c r="H783" s="140" t="s">
        <v>95</v>
      </c>
      <c r="I783" s="140">
        <v>203</v>
      </c>
      <c r="J783" s="140" t="s">
        <v>589</v>
      </c>
      <c r="K783" s="140" t="s">
        <v>1178</v>
      </c>
      <c r="L783" s="142" t="s">
        <v>1178</v>
      </c>
      <c r="M783" s="140">
        <v>3306.8</v>
      </c>
      <c r="N783" s="140">
        <v>201</v>
      </c>
      <c r="Q783" s="140">
        <v>3166.8</v>
      </c>
      <c r="S783" s="140">
        <v>140</v>
      </c>
    </row>
    <row r="784" spans="1:19" x14ac:dyDescent="0.25">
      <c r="A784" s="139">
        <v>202</v>
      </c>
      <c r="B784" s="140" t="s">
        <v>706</v>
      </c>
      <c r="C784" s="140" t="s">
        <v>788</v>
      </c>
      <c r="D784" s="141" t="s">
        <v>1045</v>
      </c>
      <c r="E784" s="140" t="s">
        <v>1740</v>
      </c>
      <c r="F784" s="140" t="s">
        <v>1852</v>
      </c>
      <c r="G784" s="140" t="s">
        <v>94</v>
      </c>
      <c r="H784" s="140" t="s">
        <v>95</v>
      </c>
      <c r="I784" s="140">
        <v>4</v>
      </c>
      <c r="J784" s="140" t="s">
        <v>706</v>
      </c>
      <c r="K784" s="140" t="s">
        <v>1849</v>
      </c>
      <c r="L784" s="142" t="s">
        <v>1177</v>
      </c>
      <c r="M784" s="140">
        <v>308</v>
      </c>
      <c r="N784" s="140">
        <v>202</v>
      </c>
      <c r="Q784" s="140">
        <v>168</v>
      </c>
      <c r="S784" s="140">
        <v>140</v>
      </c>
    </row>
    <row r="785" spans="1:19" x14ac:dyDescent="0.25">
      <c r="A785" s="139">
        <v>203</v>
      </c>
      <c r="B785" s="140" t="s">
        <v>706</v>
      </c>
      <c r="C785" s="140" t="s">
        <v>781</v>
      </c>
      <c r="D785" s="141" t="s">
        <v>1046</v>
      </c>
      <c r="E785" s="140" t="s">
        <v>1742</v>
      </c>
      <c r="F785" s="140" t="s">
        <v>1852</v>
      </c>
      <c r="G785" s="140" t="s">
        <v>94</v>
      </c>
      <c r="H785" s="140" t="s">
        <v>95</v>
      </c>
      <c r="I785" s="140">
        <v>32</v>
      </c>
      <c r="J785" s="140" t="s">
        <v>706</v>
      </c>
      <c r="K785" s="140" t="s">
        <v>1849</v>
      </c>
      <c r="L785" s="142" t="s">
        <v>1177</v>
      </c>
      <c r="M785" s="140">
        <v>1484</v>
      </c>
      <c r="N785" s="140">
        <v>203</v>
      </c>
      <c r="Q785" s="140">
        <v>1344</v>
      </c>
      <c r="S785" s="140">
        <v>140</v>
      </c>
    </row>
    <row r="786" spans="1:19" x14ac:dyDescent="0.25">
      <c r="A786" s="139">
        <v>204</v>
      </c>
      <c r="B786" s="140" t="s">
        <v>706</v>
      </c>
      <c r="C786" s="140" t="s">
        <v>783</v>
      </c>
      <c r="D786" s="141" t="s">
        <v>1042</v>
      </c>
      <c r="E786" s="140" t="s">
        <v>1738</v>
      </c>
      <c r="F786" s="140" t="s">
        <v>1852</v>
      </c>
      <c r="G786" s="140" t="s">
        <v>94</v>
      </c>
      <c r="H786" s="140" t="s">
        <v>95</v>
      </c>
      <c r="I786" s="140">
        <v>11</v>
      </c>
      <c r="J786" s="140" t="s">
        <v>706</v>
      </c>
      <c r="K786" s="140" t="s">
        <v>1849</v>
      </c>
      <c r="L786" s="142" t="s">
        <v>1177</v>
      </c>
      <c r="M786" s="140">
        <v>602</v>
      </c>
      <c r="N786" s="140">
        <v>204</v>
      </c>
      <c r="Q786" s="140">
        <v>462</v>
      </c>
      <c r="S786" s="140">
        <v>140</v>
      </c>
    </row>
    <row r="787" spans="1:19" x14ac:dyDescent="0.25">
      <c r="A787" s="139">
        <v>205</v>
      </c>
      <c r="B787" s="140" t="s">
        <v>706</v>
      </c>
      <c r="C787" s="140" t="s">
        <v>1043</v>
      </c>
      <c r="D787" s="141" t="s">
        <v>1044</v>
      </c>
      <c r="E787" s="140" t="s">
        <v>1741</v>
      </c>
      <c r="F787" s="140" t="s">
        <v>1852</v>
      </c>
      <c r="G787" s="140" t="s">
        <v>94</v>
      </c>
      <c r="H787" s="140" t="s">
        <v>95</v>
      </c>
      <c r="I787" s="140">
        <v>1</v>
      </c>
      <c r="J787" s="140" t="s">
        <v>706</v>
      </c>
      <c r="K787" s="140" t="s">
        <v>1849</v>
      </c>
      <c r="L787" s="142" t="s">
        <v>1177</v>
      </c>
      <c r="M787" s="140">
        <v>192</v>
      </c>
      <c r="N787" s="140">
        <v>205</v>
      </c>
      <c r="Q787" s="140">
        <v>42</v>
      </c>
      <c r="S787" s="140">
        <v>150</v>
      </c>
    </row>
    <row r="788" spans="1:19" x14ac:dyDescent="0.25">
      <c r="A788" s="139">
        <v>206</v>
      </c>
      <c r="B788" s="140" t="s">
        <v>706</v>
      </c>
      <c r="C788" s="140" t="s">
        <v>1047</v>
      </c>
      <c r="D788" s="141" t="s">
        <v>1048</v>
      </c>
      <c r="E788" s="140" t="s">
        <v>1739</v>
      </c>
      <c r="F788" s="140" t="s">
        <v>1852</v>
      </c>
      <c r="G788" s="140" t="s">
        <v>94</v>
      </c>
      <c r="H788" s="140" t="s">
        <v>95</v>
      </c>
      <c r="I788" s="140">
        <v>5</v>
      </c>
      <c r="J788" s="140" t="s">
        <v>706</v>
      </c>
      <c r="K788" s="140" t="s">
        <v>1849</v>
      </c>
      <c r="L788" s="142" t="s">
        <v>1177</v>
      </c>
      <c r="M788" s="140">
        <v>350</v>
      </c>
      <c r="N788" s="140">
        <v>206</v>
      </c>
      <c r="Q788" s="140">
        <v>210</v>
      </c>
      <c r="S788" s="140">
        <v>140</v>
      </c>
    </row>
    <row r="789" spans="1:19" x14ac:dyDescent="0.25">
      <c r="A789" s="139">
        <v>207</v>
      </c>
      <c r="B789" s="140" t="s">
        <v>706</v>
      </c>
      <c r="C789" s="140" t="s">
        <v>786</v>
      </c>
      <c r="D789" s="141" t="s">
        <v>1049</v>
      </c>
      <c r="E789" s="140" t="s">
        <v>2134</v>
      </c>
      <c r="F789" s="140" t="s">
        <v>1852</v>
      </c>
      <c r="G789" s="140" t="s">
        <v>94</v>
      </c>
      <c r="H789" s="140" t="s">
        <v>95</v>
      </c>
      <c r="I789" s="140">
        <v>12</v>
      </c>
      <c r="J789" s="140" t="s">
        <v>706</v>
      </c>
      <c r="K789" s="140" t="s">
        <v>1849</v>
      </c>
      <c r="L789" s="142" t="s">
        <v>1177</v>
      </c>
      <c r="M789" s="140">
        <v>644</v>
      </c>
      <c r="N789" s="140">
        <v>207</v>
      </c>
      <c r="Q789" s="140">
        <v>504</v>
      </c>
      <c r="S789" s="140">
        <v>140</v>
      </c>
    </row>
    <row r="790" spans="1:19" x14ac:dyDescent="0.25">
      <c r="A790" s="139">
        <v>208</v>
      </c>
      <c r="B790" s="140" t="s">
        <v>794</v>
      </c>
      <c r="C790" s="140" t="s">
        <v>794</v>
      </c>
      <c r="D790" s="141" t="s">
        <v>976</v>
      </c>
      <c r="E790" s="140" t="s">
        <v>1764</v>
      </c>
      <c r="F790" s="140" t="s">
        <v>1852</v>
      </c>
      <c r="G790" s="140" t="s">
        <v>94</v>
      </c>
      <c r="H790" s="140" t="s">
        <v>95</v>
      </c>
      <c r="I790" s="140">
        <v>52</v>
      </c>
      <c r="J790" s="140" t="s">
        <v>794</v>
      </c>
      <c r="K790" s="140" t="s">
        <v>1848</v>
      </c>
      <c r="L790" s="142" t="s">
        <v>1177</v>
      </c>
      <c r="M790" s="140">
        <v>2012</v>
      </c>
      <c r="N790" s="140">
        <v>208</v>
      </c>
      <c r="Q790" s="140">
        <v>1872</v>
      </c>
      <c r="S790" s="140">
        <v>140</v>
      </c>
    </row>
    <row r="791" spans="1:19" x14ac:dyDescent="0.25">
      <c r="A791" s="139">
        <v>209</v>
      </c>
      <c r="B791" s="140" t="s">
        <v>794</v>
      </c>
      <c r="C791" s="140" t="s">
        <v>797</v>
      </c>
      <c r="D791" s="141" t="s">
        <v>977</v>
      </c>
      <c r="E791" s="140" t="s">
        <v>1762</v>
      </c>
      <c r="F791" s="140" t="s">
        <v>1852</v>
      </c>
      <c r="G791" s="140" t="s">
        <v>94</v>
      </c>
      <c r="H791" s="140" t="s">
        <v>95</v>
      </c>
      <c r="I791" s="140">
        <v>18</v>
      </c>
      <c r="J791" s="140" t="s">
        <v>794</v>
      </c>
      <c r="K791" s="140" t="s">
        <v>1848</v>
      </c>
      <c r="L791" s="142" t="s">
        <v>1177</v>
      </c>
      <c r="M791" s="140">
        <v>788</v>
      </c>
      <c r="N791" s="140">
        <v>209</v>
      </c>
      <c r="Q791" s="140">
        <v>648</v>
      </c>
      <c r="S791" s="140">
        <v>140</v>
      </c>
    </row>
    <row r="792" spans="1:19" x14ac:dyDescent="0.25">
      <c r="A792" s="139">
        <v>210</v>
      </c>
      <c r="B792" s="140" t="s">
        <v>794</v>
      </c>
      <c r="C792" s="140" t="s">
        <v>795</v>
      </c>
      <c r="D792" s="141" t="s">
        <v>969</v>
      </c>
      <c r="E792" s="140" t="s">
        <v>1763</v>
      </c>
      <c r="F792" s="140" t="s">
        <v>1852</v>
      </c>
      <c r="G792" s="140" t="s">
        <v>94</v>
      </c>
      <c r="H792" s="140" t="s">
        <v>95</v>
      </c>
      <c r="I792" s="140">
        <v>18</v>
      </c>
      <c r="J792" s="140" t="s">
        <v>794</v>
      </c>
      <c r="K792" s="140" t="s">
        <v>1848</v>
      </c>
      <c r="L792" s="142" t="s">
        <v>1177</v>
      </c>
      <c r="M792" s="140">
        <v>788</v>
      </c>
      <c r="N792" s="140">
        <v>210</v>
      </c>
      <c r="Q792" s="140">
        <v>648</v>
      </c>
      <c r="S792" s="140">
        <v>140</v>
      </c>
    </row>
    <row r="793" spans="1:19" x14ac:dyDescent="0.25">
      <c r="A793" s="139">
        <v>211</v>
      </c>
      <c r="B793" s="140" t="s">
        <v>794</v>
      </c>
      <c r="C793" s="140" t="s">
        <v>800</v>
      </c>
      <c r="D793" s="141" t="s">
        <v>975</v>
      </c>
      <c r="E793" s="140" t="s">
        <v>1761</v>
      </c>
      <c r="F793" s="140" t="s">
        <v>1852</v>
      </c>
      <c r="G793" s="140" t="s">
        <v>94</v>
      </c>
      <c r="H793" s="140" t="s">
        <v>95</v>
      </c>
      <c r="I793" s="140">
        <v>2</v>
      </c>
      <c r="J793" s="140" t="s">
        <v>794</v>
      </c>
      <c r="K793" s="140" t="s">
        <v>1848</v>
      </c>
      <c r="L793" s="142" t="s">
        <v>1177</v>
      </c>
      <c r="M793" s="140">
        <v>222</v>
      </c>
      <c r="N793" s="140">
        <v>211</v>
      </c>
      <c r="Q793" s="140">
        <v>72</v>
      </c>
      <c r="S793" s="140">
        <v>150</v>
      </c>
    </row>
    <row r="794" spans="1:19" x14ac:dyDescent="0.25">
      <c r="A794" s="139">
        <v>212</v>
      </c>
      <c r="B794" s="140" t="s">
        <v>794</v>
      </c>
      <c r="C794" s="140" t="s">
        <v>967</v>
      </c>
      <c r="D794" s="141" t="s">
        <v>968</v>
      </c>
      <c r="E794" s="140" t="s">
        <v>1759</v>
      </c>
      <c r="F794" s="140" t="s">
        <v>1852</v>
      </c>
      <c r="G794" s="140" t="s">
        <v>94</v>
      </c>
      <c r="H794" s="140" t="s">
        <v>95</v>
      </c>
      <c r="I794" s="140">
        <v>3</v>
      </c>
      <c r="J794" s="140" t="s">
        <v>794</v>
      </c>
      <c r="K794" s="140" t="s">
        <v>1849</v>
      </c>
      <c r="L794" s="142" t="s">
        <v>1177</v>
      </c>
      <c r="M794" s="140">
        <v>266</v>
      </c>
      <c r="N794" s="140">
        <v>212</v>
      </c>
      <c r="Q794" s="140">
        <v>126</v>
      </c>
      <c r="S794" s="140">
        <v>140</v>
      </c>
    </row>
    <row r="795" spans="1:19" x14ac:dyDescent="0.25">
      <c r="A795" s="139">
        <v>213</v>
      </c>
      <c r="B795" s="140" t="s">
        <v>794</v>
      </c>
      <c r="C795" s="140" t="s">
        <v>1348</v>
      </c>
      <c r="D795" s="141" t="s">
        <v>970</v>
      </c>
      <c r="E795" s="140" t="s">
        <v>1760</v>
      </c>
      <c r="F795" s="140" t="s">
        <v>1852</v>
      </c>
      <c r="G795" s="140" t="s">
        <v>94</v>
      </c>
      <c r="H795" s="140" t="s">
        <v>95</v>
      </c>
      <c r="I795" s="140">
        <v>6</v>
      </c>
      <c r="J795" s="140" t="s">
        <v>794</v>
      </c>
      <c r="K795" s="140" t="s">
        <v>1848</v>
      </c>
      <c r="L795" s="142" t="s">
        <v>1177</v>
      </c>
      <c r="M795" s="140">
        <v>356</v>
      </c>
      <c r="N795" s="140">
        <v>213</v>
      </c>
      <c r="Q795" s="140">
        <v>216</v>
      </c>
      <c r="S795" s="140">
        <v>140</v>
      </c>
    </row>
    <row r="796" spans="1:19" x14ac:dyDescent="0.25">
      <c r="A796" s="139">
        <v>214</v>
      </c>
      <c r="B796" s="140" t="s">
        <v>809</v>
      </c>
      <c r="C796" s="140" t="s">
        <v>809</v>
      </c>
      <c r="D796" s="141" t="s">
        <v>859</v>
      </c>
      <c r="E796" s="140" t="s">
        <v>1773</v>
      </c>
      <c r="F796" s="140" t="s">
        <v>1852</v>
      </c>
      <c r="G796" s="140" t="s">
        <v>94</v>
      </c>
      <c r="H796" s="140" t="s">
        <v>95</v>
      </c>
      <c r="I796" s="140">
        <v>163</v>
      </c>
      <c r="J796" s="140" t="s">
        <v>809</v>
      </c>
      <c r="K796" s="140" t="s">
        <v>1850</v>
      </c>
      <c r="L796" s="142" t="s">
        <v>1177</v>
      </c>
      <c r="M796" s="140">
        <v>5020</v>
      </c>
      <c r="N796" s="140">
        <v>214</v>
      </c>
      <c r="Q796" s="140">
        <v>4890</v>
      </c>
      <c r="S796" s="140">
        <v>130</v>
      </c>
    </row>
    <row r="797" spans="1:19" x14ac:dyDescent="0.25">
      <c r="A797" s="139">
        <v>215</v>
      </c>
      <c r="B797" s="140" t="s">
        <v>809</v>
      </c>
      <c r="C797" s="140" t="s">
        <v>283</v>
      </c>
      <c r="D797" s="141" t="s">
        <v>860</v>
      </c>
      <c r="E797" s="140" t="s">
        <v>1772</v>
      </c>
      <c r="F797" s="140" t="s">
        <v>1852</v>
      </c>
      <c r="G797" s="140" t="s">
        <v>94</v>
      </c>
      <c r="H797" s="140" t="s">
        <v>95</v>
      </c>
      <c r="I797" s="140">
        <v>8</v>
      </c>
      <c r="J797" s="140" t="s">
        <v>809</v>
      </c>
      <c r="K797" s="140" t="s">
        <v>1848</v>
      </c>
      <c r="L797" s="142" t="s">
        <v>1177</v>
      </c>
      <c r="M797" s="140">
        <v>428</v>
      </c>
      <c r="N797" s="140">
        <v>215</v>
      </c>
      <c r="Q797" s="140">
        <v>288</v>
      </c>
      <c r="S797" s="140">
        <v>140</v>
      </c>
    </row>
    <row r="798" spans="1:19" x14ac:dyDescent="0.25">
      <c r="A798" s="139">
        <v>216</v>
      </c>
      <c r="B798" s="140" t="s">
        <v>809</v>
      </c>
      <c r="C798" s="140" t="s">
        <v>2004</v>
      </c>
      <c r="D798" s="141" t="s">
        <v>858</v>
      </c>
      <c r="E798" s="140" t="s">
        <v>1771</v>
      </c>
      <c r="F798" s="140" t="s">
        <v>1852</v>
      </c>
      <c r="G798" s="140" t="s">
        <v>94</v>
      </c>
      <c r="H798" s="140" t="s">
        <v>95</v>
      </c>
      <c r="I798" s="140">
        <v>7</v>
      </c>
      <c r="J798" s="140" t="s">
        <v>809</v>
      </c>
      <c r="K798" s="140" t="s">
        <v>1848</v>
      </c>
      <c r="L798" s="142" t="s">
        <v>1177</v>
      </c>
      <c r="M798" s="140">
        <v>392</v>
      </c>
      <c r="N798" s="140">
        <v>216</v>
      </c>
      <c r="Q798" s="140">
        <v>252</v>
      </c>
      <c r="S798" s="140">
        <v>140</v>
      </c>
    </row>
    <row r="799" spans="1:19" x14ac:dyDescent="0.25">
      <c r="A799" s="139">
        <v>217</v>
      </c>
      <c r="B799" s="140" t="s">
        <v>809</v>
      </c>
      <c r="C799" s="140" t="s">
        <v>821</v>
      </c>
      <c r="D799" s="141" t="s">
        <v>862</v>
      </c>
      <c r="E799" s="140" t="s">
        <v>1775</v>
      </c>
      <c r="F799" s="140" t="s">
        <v>1852</v>
      </c>
      <c r="G799" s="140" t="s">
        <v>94</v>
      </c>
      <c r="H799" s="140" t="s">
        <v>95</v>
      </c>
      <c r="I799" s="140">
        <v>25</v>
      </c>
      <c r="J799" s="140" t="s">
        <v>809</v>
      </c>
      <c r="K799" s="140" t="s">
        <v>1848</v>
      </c>
      <c r="L799" s="142" t="s">
        <v>1177</v>
      </c>
      <c r="M799" s="140">
        <v>1040</v>
      </c>
      <c r="N799" s="140">
        <v>217</v>
      </c>
      <c r="Q799" s="140">
        <v>900</v>
      </c>
      <c r="S799" s="140">
        <v>140</v>
      </c>
    </row>
    <row r="800" spans="1:19" x14ac:dyDescent="0.25">
      <c r="A800" s="139">
        <v>218</v>
      </c>
      <c r="B800" s="140" t="s">
        <v>809</v>
      </c>
      <c r="C800" s="140" t="s">
        <v>828</v>
      </c>
      <c r="D800" s="141" t="s">
        <v>861</v>
      </c>
      <c r="E800" s="140" t="s">
        <v>1776</v>
      </c>
      <c r="F800" s="140" t="s">
        <v>1852</v>
      </c>
      <c r="G800" s="140" t="s">
        <v>94</v>
      </c>
      <c r="H800" s="140" t="s">
        <v>95</v>
      </c>
      <c r="I800" s="140">
        <v>18</v>
      </c>
      <c r="J800" s="140" t="s">
        <v>809</v>
      </c>
      <c r="K800" s="140" t="s">
        <v>1848</v>
      </c>
      <c r="L800" s="142" t="s">
        <v>1177</v>
      </c>
      <c r="M800" s="140">
        <v>788</v>
      </c>
      <c r="N800" s="140">
        <v>218</v>
      </c>
      <c r="Q800" s="140">
        <v>648</v>
      </c>
      <c r="S800" s="140">
        <v>140</v>
      </c>
    </row>
    <row r="801" spans="1:19" x14ac:dyDescent="0.25">
      <c r="A801" s="139">
        <v>219</v>
      </c>
      <c r="B801" s="140" t="s">
        <v>809</v>
      </c>
      <c r="C801" s="140" t="s">
        <v>823</v>
      </c>
      <c r="D801" s="141" t="s">
        <v>857</v>
      </c>
      <c r="E801" s="140" t="s">
        <v>1774</v>
      </c>
      <c r="F801" s="140" t="s">
        <v>1852</v>
      </c>
      <c r="G801" s="140" t="s">
        <v>94</v>
      </c>
      <c r="H801" s="140" t="s">
        <v>95</v>
      </c>
      <c r="I801" s="140">
        <v>39</v>
      </c>
      <c r="J801" s="140" t="s">
        <v>809</v>
      </c>
      <c r="K801" s="140" t="s">
        <v>1848</v>
      </c>
      <c r="L801" s="142" t="s">
        <v>1177</v>
      </c>
      <c r="M801" s="140">
        <v>1544</v>
      </c>
      <c r="N801" s="140">
        <v>219</v>
      </c>
      <c r="Q801" s="140">
        <v>1404</v>
      </c>
      <c r="S801" s="140">
        <v>140</v>
      </c>
    </row>
    <row r="802" spans="1:19" x14ac:dyDescent="0.25">
      <c r="A802" s="139">
        <v>1</v>
      </c>
      <c r="B802" s="140" t="s">
        <v>92</v>
      </c>
      <c r="C802" s="140" t="s">
        <v>206</v>
      </c>
      <c r="D802" s="141" t="s">
        <v>1109</v>
      </c>
      <c r="E802" s="140" t="s">
        <v>2135</v>
      </c>
      <c r="F802" s="140" t="s">
        <v>1851</v>
      </c>
      <c r="G802" s="140" t="s">
        <v>94</v>
      </c>
      <c r="H802" s="140" t="s">
        <v>95</v>
      </c>
      <c r="I802" s="140">
        <v>17</v>
      </c>
      <c r="J802" s="140" t="s">
        <v>92</v>
      </c>
      <c r="K802" s="140" t="s">
        <v>1848</v>
      </c>
      <c r="L802" s="142" t="s">
        <v>1177</v>
      </c>
      <c r="M802" s="140">
        <v>752</v>
      </c>
      <c r="N802" s="140">
        <v>1</v>
      </c>
      <c r="Q802" s="140">
        <v>612</v>
      </c>
      <c r="S802" s="140">
        <v>140</v>
      </c>
    </row>
    <row r="803" spans="1:19" x14ac:dyDescent="0.25">
      <c r="A803" s="139">
        <v>2</v>
      </c>
      <c r="B803" s="140" t="s">
        <v>92</v>
      </c>
      <c r="C803" s="140" t="s">
        <v>92</v>
      </c>
      <c r="D803" s="141" t="s">
        <v>1105</v>
      </c>
      <c r="E803" s="140" t="s">
        <v>1803</v>
      </c>
      <c r="F803" s="140" t="s">
        <v>1851</v>
      </c>
      <c r="G803" s="140" t="s">
        <v>94</v>
      </c>
      <c r="H803" s="140" t="s">
        <v>95</v>
      </c>
      <c r="I803" s="140">
        <v>370</v>
      </c>
      <c r="J803" s="140" t="s">
        <v>92</v>
      </c>
      <c r="K803" s="140" t="s">
        <v>1849</v>
      </c>
      <c r="L803" s="142" t="s">
        <v>1178</v>
      </c>
      <c r="M803" s="140">
        <v>15625</v>
      </c>
      <c r="N803" s="140">
        <v>2</v>
      </c>
      <c r="Q803" s="140">
        <v>15540</v>
      </c>
      <c r="S803" s="140">
        <v>85</v>
      </c>
    </row>
    <row r="804" spans="1:19" x14ac:dyDescent="0.25">
      <c r="A804" s="139">
        <v>3</v>
      </c>
      <c r="B804" s="140" t="s">
        <v>92</v>
      </c>
      <c r="C804" s="140" t="s">
        <v>92</v>
      </c>
      <c r="D804" s="141" t="s">
        <v>1115</v>
      </c>
      <c r="E804" s="140" t="s">
        <v>1846</v>
      </c>
      <c r="F804" s="140" t="s">
        <v>1851</v>
      </c>
      <c r="G804" s="140" t="s">
        <v>94</v>
      </c>
      <c r="H804" s="140" t="s">
        <v>1108</v>
      </c>
      <c r="I804" s="140">
        <v>128</v>
      </c>
      <c r="J804" s="140" t="s">
        <v>92</v>
      </c>
      <c r="K804" s="140" t="s">
        <v>1849</v>
      </c>
      <c r="L804" s="142" t="s">
        <v>1178</v>
      </c>
      <c r="M804" s="140">
        <v>5486</v>
      </c>
      <c r="N804" s="140">
        <v>3</v>
      </c>
      <c r="Q804" s="140">
        <v>5376</v>
      </c>
      <c r="S804" s="140">
        <v>110</v>
      </c>
    </row>
    <row r="805" spans="1:19" x14ac:dyDescent="0.25">
      <c r="A805" s="139">
        <v>4</v>
      </c>
      <c r="B805" s="140" t="s">
        <v>92</v>
      </c>
      <c r="C805" s="140" t="s">
        <v>233</v>
      </c>
      <c r="D805" s="141" t="s">
        <v>1111</v>
      </c>
      <c r="E805" s="140" t="s">
        <v>233</v>
      </c>
      <c r="F805" s="140" t="s">
        <v>1851</v>
      </c>
      <c r="G805" s="140" t="s">
        <v>94</v>
      </c>
      <c r="H805" s="140" t="s">
        <v>95</v>
      </c>
      <c r="I805" s="140">
        <v>41</v>
      </c>
      <c r="J805" s="140" t="s">
        <v>92</v>
      </c>
      <c r="K805" s="140" t="s">
        <v>1849</v>
      </c>
      <c r="L805" s="142" t="s">
        <v>1177</v>
      </c>
      <c r="M805" s="140">
        <v>1862</v>
      </c>
      <c r="N805" s="140">
        <v>4</v>
      </c>
      <c r="Q805" s="140">
        <v>1722</v>
      </c>
      <c r="S805" s="140">
        <v>140</v>
      </c>
    </row>
    <row r="806" spans="1:19" x14ac:dyDescent="0.25">
      <c r="A806" s="139">
        <v>5</v>
      </c>
      <c r="B806" s="140" t="s">
        <v>92</v>
      </c>
      <c r="C806" s="140" t="s">
        <v>103</v>
      </c>
      <c r="D806" s="141" t="s">
        <v>1102</v>
      </c>
      <c r="E806" s="140" t="s">
        <v>1804</v>
      </c>
      <c r="F806" s="140" t="s">
        <v>1851</v>
      </c>
      <c r="G806" s="140" t="s">
        <v>94</v>
      </c>
      <c r="H806" s="140" t="s">
        <v>95</v>
      </c>
      <c r="I806" s="140">
        <v>84</v>
      </c>
      <c r="J806" s="140" t="s">
        <v>92</v>
      </c>
      <c r="K806" s="140" t="s">
        <v>1850</v>
      </c>
      <c r="L806" s="142" t="s">
        <v>1177</v>
      </c>
      <c r="M806" s="140">
        <v>2660</v>
      </c>
      <c r="N806" s="140">
        <v>5</v>
      </c>
      <c r="Q806" s="140">
        <v>2520</v>
      </c>
      <c r="S806" s="140">
        <v>140</v>
      </c>
    </row>
    <row r="807" spans="1:19" x14ac:dyDescent="0.25">
      <c r="A807" s="139">
        <v>6</v>
      </c>
      <c r="B807" s="140" t="s">
        <v>92</v>
      </c>
      <c r="C807" s="140" t="s">
        <v>952</v>
      </c>
      <c r="D807" s="141" t="s">
        <v>1117</v>
      </c>
      <c r="E807" s="140" t="s">
        <v>1801</v>
      </c>
      <c r="F807" s="140" t="s">
        <v>1851</v>
      </c>
      <c r="G807" s="140" t="s">
        <v>94</v>
      </c>
      <c r="H807" s="140" t="s">
        <v>95</v>
      </c>
      <c r="I807" s="140">
        <v>35</v>
      </c>
      <c r="J807" s="140" t="s">
        <v>92</v>
      </c>
      <c r="K807" s="140" t="s">
        <v>1850</v>
      </c>
      <c r="L807" s="142" t="s">
        <v>1177</v>
      </c>
      <c r="M807" s="140">
        <v>1190</v>
      </c>
      <c r="N807" s="140">
        <v>6</v>
      </c>
      <c r="Q807" s="140">
        <v>1050</v>
      </c>
      <c r="S807" s="140">
        <v>140</v>
      </c>
    </row>
    <row r="808" spans="1:19" x14ac:dyDescent="0.25">
      <c r="A808" s="139">
        <v>7</v>
      </c>
      <c r="B808" s="140" t="s">
        <v>92</v>
      </c>
      <c r="C808" s="140" t="s">
        <v>100</v>
      </c>
      <c r="D808" s="141" t="s">
        <v>1103</v>
      </c>
      <c r="E808" s="140" t="s">
        <v>1806</v>
      </c>
      <c r="F808" s="140" t="s">
        <v>1851</v>
      </c>
      <c r="G808" s="140" t="s">
        <v>94</v>
      </c>
      <c r="H808" s="140" t="s">
        <v>95</v>
      </c>
      <c r="I808" s="140">
        <v>9</v>
      </c>
      <c r="J808" s="140" t="s">
        <v>92</v>
      </c>
      <c r="K808" s="140" t="s">
        <v>1848</v>
      </c>
      <c r="L808" s="142" t="s">
        <v>1177</v>
      </c>
      <c r="M808" s="140">
        <v>464</v>
      </c>
      <c r="N808" s="140">
        <v>7</v>
      </c>
      <c r="Q808" s="140">
        <v>324</v>
      </c>
      <c r="S808" s="140">
        <v>140</v>
      </c>
    </row>
    <row r="809" spans="1:19" x14ac:dyDescent="0.25">
      <c r="A809" s="139">
        <v>8</v>
      </c>
      <c r="B809" s="140" t="s">
        <v>92</v>
      </c>
      <c r="C809" s="140" t="s">
        <v>109</v>
      </c>
      <c r="D809" s="141" t="s">
        <v>1107</v>
      </c>
      <c r="E809" s="140" t="s">
        <v>1845</v>
      </c>
      <c r="F809" s="140" t="s">
        <v>1851</v>
      </c>
      <c r="G809" s="140" t="s">
        <v>94</v>
      </c>
      <c r="H809" s="140" t="s">
        <v>1108</v>
      </c>
      <c r="I809" s="140">
        <v>43</v>
      </c>
      <c r="J809" s="140" t="s">
        <v>92</v>
      </c>
      <c r="K809" s="140" t="s">
        <v>1850</v>
      </c>
      <c r="L809" s="142" t="s">
        <v>1177</v>
      </c>
      <c r="M809" s="140">
        <v>1430</v>
      </c>
      <c r="N809" s="140">
        <v>8</v>
      </c>
      <c r="Q809" s="140">
        <v>1290</v>
      </c>
      <c r="S809" s="140">
        <v>140</v>
      </c>
    </row>
    <row r="810" spans="1:19" x14ac:dyDescent="0.25">
      <c r="A810" s="139">
        <v>9</v>
      </c>
      <c r="B810" s="140" t="s">
        <v>92</v>
      </c>
      <c r="C810" s="140" t="s">
        <v>224</v>
      </c>
      <c r="D810" s="141" t="s">
        <v>1112</v>
      </c>
      <c r="E810" s="140" t="s">
        <v>1805</v>
      </c>
      <c r="F810" s="140" t="s">
        <v>1851</v>
      </c>
      <c r="G810" s="140" t="s">
        <v>94</v>
      </c>
      <c r="H810" s="140" t="s">
        <v>95</v>
      </c>
      <c r="I810" s="140">
        <v>27</v>
      </c>
      <c r="J810" s="140" t="s">
        <v>92</v>
      </c>
      <c r="K810" s="140" t="s">
        <v>1848</v>
      </c>
      <c r="L810" s="142" t="s">
        <v>1177</v>
      </c>
      <c r="M810" s="140">
        <v>1112</v>
      </c>
      <c r="N810" s="140">
        <v>9</v>
      </c>
      <c r="Q810" s="140">
        <v>972</v>
      </c>
      <c r="S810" s="140">
        <v>140</v>
      </c>
    </row>
    <row r="811" spans="1:19" x14ac:dyDescent="0.25">
      <c r="A811" s="139">
        <v>10</v>
      </c>
      <c r="B811" s="140" t="s">
        <v>92</v>
      </c>
      <c r="C811" s="140" t="s">
        <v>235</v>
      </c>
      <c r="D811" s="141" t="s">
        <v>1106</v>
      </c>
      <c r="E811" s="140" t="s">
        <v>1802</v>
      </c>
      <c r="F811" s="140" t="s">
        <v>1851</v>
      </c>
      <c r="G811" s="140" t="s">
        <v>94</v>
      </c>
      <c r="H811" s="140" t="s">
        <v>95</v>
      </c>
      <c r="I811" s="140">
        <v>15</v>
      </c>
      <c r="J811" s="140" t="s">
        <v>92</v>
      </c>
      <c r="K811" s="140" t="s">
        <v>1849</v>
      </c>
      <c r="L811" s="142" t="s">
        <v>1177</v>
      </c>
      <c r="M811" s="140">
        <v>770</v>
      </c>
      <c r="N811" s="140">
        <v>10</v>
      </c>
      <c r="Q811" s="140">
        <v>630</v>
      </c>
      <c r="S811" s="140">
        <v>140</v>
      </c>
    </row>
    <row r="812" spans="1:19" x14ac:dyDescent="0.25">
      <c r="A812" s="139">
        <v>11</v>
      </c>
      <c r="B812" s="140" t="s">
        <v>92</v>
      </c>
      <c r="C812" s="140" t="s">
        <v>123</v>
      </c>
      <c r="D812" s="141" t="s">
        <v>1104</v>
      </c>
      <c r="E812" s="140" t="s">
        <v>1530</v>
      </c>
      <c r="F812" s="140" t="s">
        <v>1851</v>
      </c>
      <c r="G812" s="140" t="s">
        <v>94</v>
      </c>
      <c r="H812" s="140" t="s">
        <v>95</v>
      </c>
      <c r="I812" s="140">
        <v>61</v>
      </c>
      <c r="J812" s="140" t="s">
        <v>92</v>
      </c>
      <c r="K812" s="140" t="s">
        <v>1848</v>
      </c>
      <c r="L812" s="142" t="s">
        <v>1177</v>
      </c>
      <c r="M812" s="140">
        <v>2336</v>
      </c>
      <c r="N812" s="140">
        <v>11</v>
      </c>
      <c r="Q812" s="140">
        <v>2196</v>
      </c>
      <c r="S812" s="140">
        <v>140</v>
      </c>
    </row>
    <row r="813" spans="1:19" x14ac:dyDescent="0.25">
      <c r="A813" s="139">
        <v>12</v>
      </c>
      <c r="B813" s="140" t="s">
        <v>92</v>
      </c>
      <c r="C813" s="140" t="s">
        <v>186</v>
      </c>
      <c r="D813" s="141" t="s">
        <v>1114</v>
      </c>
      <c r="E813" s="140" t="s">
        <v>1800</v>
      </c>
      <c r="F813" s="140" t="s">
        <v>1851</v>
      </c>
      <c r="G813" s="140" t="s">
        <v>94</v>
      </c>
      <c r="H813" s="140" t="s">
        <v>95</v>
      </c>
      <c r="I813" s="140">
        <v>8</v>
      </c>
      <c r="J813" s="140" t="s">
        <v>92</v>
      </c>
      <c r="K813" s="140" t="s">
        <v>1849</v>
      </c>
      <c r="L813" s="142" t="s">
        <v>1177</v>
      </c>
      <c r="M813" s="140">
        <v>476</v>
      </c>
      <c r="N813" s="140">
        <v>12</v>
      </c>
      <c r="Q813" s="140">
        <v>336</v>
      </c>
      <c r="S813" s="140">
        <v>140</v>
      </c>
    </row>
    <row r="814" spans="1:19" x14ac:dyDescent="0.25">
      <c r="A814" s="139">
        <v>13</v>
      </c>
      <c r="B814" s="140" t="s">
        <v>92</v>
      </c>
      <c r="C814" s="140" t="s">
        <v>166</v>
      </c>
      <c r="D814" s="141" t="s">
        <v>1099</v>
      </c>
      <c r="E814" s="140" t="s">
        <v>639</v>
      </c>
      <c r="F814" s="140" t="s">
        <v>1851</v>
      </c>
      <c r="G814" s="140" t="s">
        <v>94</v>
      </c>
      <c r="H814" s="140" t="s">
        <v>95</v>
      </c>
      <c r="I814" s="140">
        <v>118</v>
      </c>
      <c r="J814" s="140" t="s">
        <v>92</v>
      </c>
      <c r="K814" s="140" t="s">
        <v>1848</v>
      </c>
      <c r="L814" s="142" t="s">
        <v>1177</v>
      </c>
      <c r="M814" s="140">
        <v>4388</v>
      </c>
      <c r="N814" s="140">
        <v>13</v>
      </c>
      <c r="Q814" s="140">
        <v>4248</v>
      </c>
      <c r="S814" s="140">
        <v>140</v>
      </c>
    </row>
    <row r="815" spans="1:19" x14ac:dyDescent="0.25">
      <c r="A815" s="139">
        <v>14</v>
      </c>
      <c r="B815" s="140" t="s">
        <v>92</v>
      </c>
      <c r="C815" s="140" t="s">
        <v>93</v>
      </c>
      <c r="D815" s="141" t="s">
        <v>1113</v>
      </c>
      <c r="E815" s="140" t="s">
        <v>1207</v>
      </c>
      <c r="F815" s="140" t="s">
        <v>1851</v>
      </c>
      <c r="G815" s="140" t="s">
        <v>94</v>
      </c>
      <c r="H815" s="140" t="s">
        <v>95</v>
      </c>
      <c r="I815" s="140">
        <v>37</v>
      </c>
      <c r="J815" s="140" t="s">
        <v>92</v>
      </c>
      <c r="K815" s="140" t="s">
        <v>1850</v>
      </c>
      <c r="L815" s="142" t="s">
        <v>1177</v>
      </c>
      <c r="M815" s="140">
        <v>1250</v>
      </c>
      <c r="N815" s="140">
        <v>14</v>
      </c>
      <c r="Q815" s="140">
        <v>1110</v>
      </c>
      <c r="S815" s="140">
        <v>140</v>
      </c>
    </row>
    <row r="816" spans="1:19" x14ac:dyDescent="0.25">
      <c r="A816" s="139">
        <v>15</v>
      </c>
      <c r="B816" s="140" t="s">
        <v>92</v>
      </c>
      <c r="C816" s="140" t="s">
        <v>221</v>
      </c>
      <c r="D816" s="141" t="s">
        <v>1098</v>
      </c>
      <c r="E816" s="140" t="s">
        <v>1534</v>
      </c>
      <c r="F816" s="140" t="s">
        <v>1851</v>
      </c>
      <c r="G816" s="140" t="s">
        <v>94</v>
      </c>
      <c r="H816" s="140" t="s">
        <v>95</v>
      </c>
      <c r="I816" s="140">
        <v>42</v>
      </c>
      <c r="J816" s="140" t="s">
        <v>92</v>
      </c>
      <c r="K816" s="140" t="s">
        <v>1850</v>
      </c>
      <c r="L816" s="142" t="s">
        <v>1177</v>
      </c>
      <c r="M816" s="140">
        <v>1400</v>
      </c>
      <c r="N816" s="140">
        <v>15</v>
      </c>
      <c r="Q816" s="140">
        <v>1260</v>
      </c>
      <c r="S816" s="140">
        <v>140</v>
      </c>
    </row>
    <row r="817" spans="1:19" x14ac:dyDescent="0.25">
      <c r="A817" s="139">
        <v>16</v>
      </c>
      <c r="B817" s="140" t="s">
        <v>92</v>
      </c>
      <c r="C817" s="140" t="s">
        <v>1799</v>
      </c>
      <c r="D817" s="141" t="s">
        <v>1116</v>
      </c>
      <c r="E817" s="140" t="s">
        <v>1799</v>
      </c>
      <c r="F817" s="140" t="s">
        <v>1851</v>
      </c>
      <c r="G817" s="140" t="s">
        <v>94</v>
      </c>
      <c r="H817" s="140" t="s">
        <v>95</v>
      </c>
      <c r="I817" s="140">
        <v>38</v>
      </c>
      <c r="J817" s="140" t="s">
        <v>92</v>
      </c>
      <c r="K817" s="140" t="s">
        <v>1848</v>
      </c>
      <c r="L817" s="142" t="s">
        <v>1177</v>
      </c>
      <c r="M817" s="140">
        <v>1508</v>
      </c>
      <c r="N817" s="140">
        <v>16</v>
      </c>
      <c r="Q817" s="140">
        <v>1368</v>
      </c>
      <c r="S817" s="140">
        <v>140</v>
      </c>
    </row>
    <row r="818" spans="1:19" x14ac:dyDescent="0.25">
      <c r="A818" s="139">
        <v>17</v>
      </c>
      <c r="B818" s="140" t="s">
        <v>92</v>
      </c>
      <c r="C818" s="140" t="s">
        <v>171</v>
      </c>
      <c r="D818" s="141" t="s">
        <v>1110</v>
      </c>
      <c r="E818" s="140" t="s">
        <v>171</v>
      </c>
      <c r="F818" s="140" t="s">
        <v>1851</v>
      </c>
      <c r="G818" s="140" t="s">
        <v>94</v>
      </c>
      <c r="H818" s="140" t="s">
        <v>95</v>
      </c>
      <c r="I818" s="140">
        <v>34</v>
      </c>
      <c r="J818" s="140" t="s">
        <v>92</v>
      </c>
      <c r="K818" s="140" t="s">
        <v>1850</v>
      </c>
      <c r="L818" s="142" t="s">
        <v>1177</v>
      </c>
      <c r="M818" s="140">
        <v>1160</v>
      </c>
      <c r="N818" s="140">
        <v>17</v>
      </c>
      <c r="Q818" s="140">
        <v>1020</v>
      </c>
      <c r="S818" s="140">
        <v>140</v>
      </c>
    </row>
    <row r="819" spans="1:19" x14ac:dyDescent="0.25">
      <c r="A819" s="139">
        <v>18</v>
      </c>
      <c r="B819" s="140" t="s">
        <v>92</v>
      </c>
      <c r="C819" s="140" t="s">
        <v>96</v>
      </c>
      <c r="D819" s="141" t="s">
        <v>1101</v>
      </c>
      <c r="E819" s="140" t="s">
        <v>1798</v>
      </c>
      <c r="F819" s="140" t="s">
        <v>1851</v>
      </c>
      <c r="G819" s="140" t="s">
        <v>94</v>
      </c>
      <c r="H819" s="140" t="s">
        <v>95</v>
      </c>
      <c r="I819" s="140">
        <v>52</v>
      </c>
      <c r="J819" s="140" t="s">
        <v>92</v>
      </c>
      <c r="K819" s="140" t="s">
        <v>1850</v>
      </c>
      <c r="L819" s="142" t="s">
        <v>1177</v>
      </c>
      <c r="M819" s="140">
        <v>1700</v>
      </c>
      <c r="N819" s="140">
        <v>18</v>
      </c>
      <c r="Q819" s="140">
        <v>1560</v>
      </c>
      <c r="S819" s="140">
        <v>140</v>
      </c>
    </row>
    <row r="820" spans="1:19" x14ac:dyDescent="0.25">
      <c r="A820" s="139">
        <v>19</v>
      </c>
      <c r="B820" s="140" t="s">
        <v>92</v>
      </c>
      <c r="C820" s="140" t="s">
        <v>1979</v>
      </c>
      <c r="D820" s="141" t="s">
        <v>1100</v>
      </c>
      <c r="E820" s="140" t="s">
        <v>1797</v>
      </c>
      <c r="F820" s="140" t="s">
        <v>1851</v>
      </c>
      <c r="G820" s="140" t="s">
        <v>94</v>
      </c>
      <c r="H820" s="140" t="s">
        <v>95</v>
      </c>
      <c r="I820" s="140">
        <v>42</v>
      </c>
      <c r="J820" s="140" t="s">
        <v>92</v>
      </c>
      <c r="K820" s="140" t="s">
        <v>1848</v>
      </c>
      <c r="L820" s="142" t="s">
        <v>1177</v>
      </c>
      <c r="M820" s="140">
        <v>1652</v>
      </c>
      <c r="N820" s="140">
        <v>19</v>
      </c>
      <c r="Q820" s="140">
        <v>1512</v>
      </c>
      <c r="S820" s="140">
        <v>140</v>
      </c>
    </row>
    <row r="821" spans="1:19" x14ac:dyDescent="0.25">
      <c r="A821" s="139">
        <v>20</v>
      </c>
      <c r="B821" s="140" t="s">
        <v>237</v>
      </c>
      <c r="C821" s="140" t="s">
        <v>237</v>
      </c>
      <c r="D821" s="141" t="s">
        <v>1119</v>
      </c>
      <c r="E821" s="140" t="s">
        <v>1818</v>
      </c>
      <c r="F821" s="140" t="s">
        <v>1851</v>
      </c>
      <c r="G821" s="140" t="s">
        <v>94</v>
      </c>
      <c r="H821" s="140" t="s">
        <v>95</v>
      </c>
      <c r="I821" s="140">
        <v>158</v>
      </c>
      <c r="J821" s="140" t="s">
        <v>237</v>
      </c>
      <c r="K821" s="140" t="s">
        <v>1848</v>
      </c>
      <c r="L821" s="142" t="s">
        <v>1177</v>
      </c>
      <c r="M821" s="140">
        <v>5798</v>
      </c>
      <c r="N821" s="140">
        <v>20</v>
      </c>
      <c r="Q821" s="140">
        <v>5688</v>
      </c>
      <c r="S821" s="140">
        <v>110</v>
      </c>
    </row>
    <row r="822" spans="1:19" x14ac:dyDescent="0.25">
      <c r="A822" s="139">
        <v>21</v>
      </c>
      <c r="B822" s="140" t="s">
        <v>237</v>
      </c>
      <c r="C822" s="140" t="s">
        <v>256</v>
      </c>
      <c r="D822" s="141" t="s">
        <v>1118</v>
      </c>
      <c r="E822" s="140" t="s">
        <v>256</v>
      </c>
      <c r="F822" s="140" t="s">
        <v>1851</v>
      </c>
      <c r="G822" s="140" t="s">
        <v>94</v>
      </c>
      <c r="H822" s="140" t="s">
        <v>95</v>
      </c>
      <c r="I822" s="140">
        <v>132</v>
      </c>
      <c r="J822" s="140" t="s">
        <v>237</v>
      </c>
      <c r="K822" s="140" t="s">
        <v>1849</v>
      </c>
      <c r="L822" s="142" t="s">
        <v>1177</v>
      </c>
      <c r="M822" s="140">
        <v>5654</v>
      </c>
      <c r="N822" s="140">
        <v>21</v>
      </c>
      <c r="Q822" s="140">
        <v>5544</v>
      </c>
      <c r="S822" s="140">
        <v>110</v>
      </c>
    </row>
    <row r="823" spans="1:19" x14ac:dyDescent="0.25">
      <c r="A823" s="139">
        <v>22</v>
      </c>
      <c r="B823" s="140" t="s">
        <v>258</v>
      </c>
      <c r="C823" s="140" t="s">
        <v>2037</v>
      </c>
      <c r="D823" s="141" t="s">
        <v>1156</v>
      </c>
      <c r="E823" s="140" t="s">
        <v>1847</v>
      </c>
      <c r="F823" s="140" t="s">
        <v>1851</v>
      </c>
      <c r="G823" s="140" t="s">
        <v>94</v>
      </c>
      <c r="H823" s="140" t="s">
        <v>1157</v>
      </c>
      <c r="I823" s="140">
        <v>91</v>
      </c>
      <c r="J823" s="140" t="s">
        <v>258</v>
      </c>
      <c r="K823" s="140" t="s">
        <v>1848</v>
      </c>
      <c r="L823" s="142" t="s">
        <v>1177</v>
      </c>
      <c r="M823" s="140">
        <v>3416</v>
      </c>
      <c r="N823" s="140">
        <v>22</v>
      </c>
      <c r="Q823" s="140">
        <v>3276</v>
      </c>
      <c r="S823" s="140">
        <v>140</v>
      </c>
    </row>
    <row r="824" spans="1:19" x14ac:dyDescent="0.25">
      <c r="A824" s="139">
        <v>23</v>
      </c>
      <c r="B824" s="140" t="s">
        <v>258</v>
      </c>
      <c r="C824" s="140" t="s">
        <v>258</v>
      </c>
      <c r="D824" s="141" t="s">
        <v>1159</v>
      </c>
      <c r="E824" s="140" t="s">
        <v>1839</v>
      </c>
      <c r="F824" s="140" t="s">
        <v>1851</v>
      </c>
      <c r="G824" s="140" t="s">
        <v>94</v>
      </c>
      <c r="H824" s="140" t="s">
        <v>95</v>
      </c>
      <c r="I824" s="140">
        <v>212</v>
      </c>
      <c r="J824" s="140" t="s">
        <v>258</v>
      </c>
      <c r="K824" s="140" t="s">
        <v>1848</v>
      </c>
      <c r="L824" s="142" t="s">
        <v>1177</v>
      </c>
      <c r="M824" s="140">
        <v>7722</v>
      </c>
      <c r="N824" s="140">
        <v>23</v>
      </c>
      <c r="Q824" s="140">
        <v>7632</v>
      </c>
      <c r="S824" s="140">
        <v>90</v>
      </c>
    </row>
    <row r="825" spans="1:19" x14ac:dyDescent="0.25">
      <c r="A825" s="139">
        <v>24</v>
      </c>
      <c r="B825" s="140" t="s">
        <v>258</v>
      </c>
      <c r="C825" s="140" t="s">
        <v>281</v>
      </c>
      <c r="D825" s="141" t="s">
        <v>1158</v>
      </c>
      <c r="E825" s="140" t="s">
        <v>1840</v>
      </c>
      <c r="F825" s="140" t="s">
        <v>1851</v>
      </c>
      <c r="G825" s="140" t="s">
        <v>94</v>
      </c>
      <c r="H825" s="140" t="s">
        <v>95</v>
      </c>
      <c r="I825" s="140">
        <v>101</v>
      </c>
      <c r="J825" s="140" t="s">
        <v>258</v>
      </c>
      <c r="K825" s="140" t="s">
        <v>1848</v>
      </c>
      <c r="L825" s="142" t="s">
        <v>1177</v>
      </c>
      <c r="M825" s="140">
        <v>3776</v>
      </c>
      <c r="N825" s="140">
        <v>24</v>
      </c>
      <c r="Q825" s="140">
        <v>3636</v>
      </c>
      <c r="S825" s="140">
        <v>140</v>
      </c>
    </row>
    <row r="826" spans="1:19" x14ac:dyDescent="0.25">
      <c r="A826" s="139">
        <v>25</v>
      </c>
      <c r="B826" s="140" t="s">
        <v>295</v>
      </c>
      <c r="C826" s="140" t="s">
        <v>327</v>
      </c>
      <c r="D826" s="141" t="s">
        <v>1088</v>
      </c>
      <c r="E826" s="140" t="s">
        <v>1811</v>
      </c>
      <c r="F826" s="140" t="s">
        <v>1851</v>
      </c>
      <c r="G826" s="140" t="s">
        <v>94</v>
      </c>
      <c r="H826" s="140" t="s">
        <v>95</v>
      </c>
      <c r="I826" s="140">
        <v>29</v>
      </c>
      <c r="J826" s="140" t="s">
        <v>295</v>
      </c>
      <c r="K826" s="140" t="s">
        <v>1848</v>
      </c>
      <c r="L826" s="142" t="s">
        <v>1177</v>
      </c>
      <c r="M826" s="140">
        <v>1184</v>
      </c>
      <c r="N826" s="140">
        <v>25</v>
      </c>
      <c r="Q826" s="140">
        <v>1044</v>
      </c>
      <c r="S826" s="140">
        <v>140</v>
      </c>
    </row>
    <row r="827" spans="1:19" x14ac:dyDescent="0.25">
      <c r="A827" s="139">
        <v>26</v>
      </c>
      <c r="B827" s="140" t="s">
        <v>295</v>
      </c>
      <c r="C827" s="140" t="s">
        <v>343</v>
      </c>
      <c r="D827" s="141" t="s">
        <v>1092</v>
      </c>
      <c r="E827" s="140" t="s">
        <v>1813</v>
      </c>
      <c r="F827" s="140" t="s">
        <v>1851</v>
      </c>
      <c r="G827" s="140" t="s">
        <v>94</v>
      </c>
      <c r="H827" s="140" t="s">
        <v>95</v>
      </c>
      <c r="I827" s="140">
        <v>80</v>
      </c>
      <c r="J827" s="140" t="s">
        <v>295</v>
      </c>
      <c r="K827" s="140" t="s">
        <v>1848</v>
      </c>
      <c r="L827" s="142" t="s">
        <v>1177</v>
      </c>
      <c r="M827" s="140">
        <v>3020</v>
      </c>
      <c r="N827" s="140">
        <v>26</v>
      </c>
      <c r="Q827" s="140">
        <v>2880</v>
      </c>
      <c r="S827" s="140">
        <v>140</v>
      </c>
    </row>
    <row r="828" spans="1:19" x14ac:dyDescent="0.25">
      <c r="A828" s="139">
        <v>27</v>
      </c>
      <c r="B828" s="140" t="s">
        <v>295</v>
      </c>
      <c r="C828" s="140" t="s">
        <v>317</v>
      </c>
      <c r="D828" s="141" t="s">
        <v>1094</v>
      </c>
      <c r="E828" s="140" t="s">
        <v>1814</v>
      </c>
      <c r="F828" s="140" t="s">
        <v>1851</v>
      </c>
      <c r="G828" s="140" t="s">
        <v>94</v>
      </c>
      <c r="H828" s="140" t="s">
        <v>95</v>
      </c>
      <c r="I828" s="140">
        <v>70</v>
      </c>
      <c r="J828" s="140" t="s">
        <v>295</v>
      </c>
      <c r="K828" s="140" t="s">
        <v>1849</v>
      </c>
      <c r="L828" s="142" t="s">
        <v>1177</v>
      </c>
      <c r="M828" s="140">
        <v>3080</v>
      </c>
      <c r="N828" s="140">
        <v>27</v>
      </c>
      <c r="Q828" s="140">
        <v>2940</v>
      </c>
      <c r="S828" s="140">
        <v>140</v>
      </c>
    </row>
    <row r="829" spans="1:19" x14ac:dyDescent="0.25">
      <c r="A829" s="139">
        <v>28</v>
      </c>
      <c r="B829" s="140" t="s">
        <v>295</v>
      </c>
      <c r="C829" s="140" t="s">
        <v>302</v>
      </c>
      <c r="D829" s="141" t="s">
        <v>1091</v>
      </c>
      <c r="E829" s="140" t="s">
        <v>302</v>
      </c>
      <c r="F829" s="140" t="s">
        <v>1851</v>
      </c>
      <c r="G829" s="140" t="s">
        <v>94</v>
      </c>
      <c r="H829" s="140" t="s">
        <v>95</v>
      </c>
      <c r="I829" s="140">
        <v>32</v>
      </c>
      <c r="J829" s="140" t="s">
        <v>295</v>
      </c>
      <c r="K829" s="140" t="s">
        <v>1848</v>
      </c>
      <c r="L829" s="142" t="s">
        <v>1177</v>
      </c>
      <c r="M829" s="140">
        <v>1292</v>
      </c>
      <c r="N829" s="140">
        <v>28</v>
      </c>
      <c r="Q829" s="140">
        <v>1152</v>
      </c>
      <c r="S829" s="140">
        <v>140</v>
      </c>
    </row>
    <row r="830" spans="1:19" x14ac:dyDescent="0.25">
      <c r="A830" s="139">
        <v>29</v>
      </c>
      <c r="B830" s="140" t="s">
        <v>295</v>
      </c>
      <c r="C830" s="140" t="s">
        <v>304</v>
      </c>
      <c r="D830" s="141" t="s">
        <v>1090</v>
      </c>
      <c r="E830" s="140" t="s">
        <v>1812</v>
      </c>
      <c r="F830" s="140" t="s">
        <v>1851</v>
      </c>
      <c r="G830" s="140" t="s">
        <v>94</v>
      </c>
      <c r="H830" s="140" t="s">
        <v>95</v>
      </c>
      <c r="I830" s="140">
        <v>43</v>
      </c>
      <c r="J830" s="140" t="s">
        <v>295</v>
      </c>
      <c r="K830" s="140" t="s">
        <v>1848</v>
      </c>
      <c r="L830" s="142" t="s">
        <v>1177</v>
      </c>
      <c r="M830" s="140">
        <v>1688</v>
      </c>
      <c r="N830" s="140">
        <v>29</v>
      </c>
      <c r="Q830" s="140">
        <v>1548</v>
      </c>
      <c r="S830" s="140">
        <v>140</v>
      </c>
    </row>
    <row r="831" spans="1:19" x14ac:dyDescent="0.25">
      <c r="A831" s="139">
        <v>30</v>
      </c>
      <c r="B831" s="140" t="s">
        <v>295</v>
      </c>
      <c r="C831" s="140" t="s">
        <v>295</v>
      </c>
      <c r="D831" s="141" t="s">
        <v>1093</v>
      </c>
      <c r="E831" s="140" t="s">
        <v>1816</v>
      </c>
      <c r="F831" s="140" t="s">
        <v>1851</v>
      </c>
      <c r="G831" s="140" t="s">
        <v>94</v>
      </c>
      <c r="H831" s="140" t="s">
        <v>95</v>
      </c>
      <c r="I831" s="140">
        <v>214</v>
      </c>
      <c r="J831" s="140" t="s">
        <v>295</v>
      </c>
      <c r="K831" s="140" t="s">
        <v>1850</v>
      </c>
      <c r="L831" s="142" t="s">
        <v>1177</v>
      </c>
      <c r="M831" s="140">
        <v>6530</v>
      </c>
      <c r="N831" s="140">
        <v>30</v>
      </c>
      <c r="Q831" s="140">
        <v>6420</v>
      </c>
      <c r="S831" s="140">
        <v>110</v>
      </c>
    </row>
    <row r="832" spans="1:19" x14ac:dyDescent="0.25">
      <c r="A832" s="139">
        <v>31</v>
      </c>
      <c r="B832" s="140" t="s">
        <v>295</v>
      </c>
      <c r="C832" s="140" t="s">
        <v>311</v>
      </c>
      <c r="D832" s="141" t="s">
        <v>1089</v>
      </c>
      <c r="E832" s="140" t="s">
        <v>1815</v>
      </c>
      <c r="F832" s="140" t="s">
        <v>1851</v>
      </c>
      <c r="G832" s="140" t="s">
        <v>94</v>
      </c>
      <c r="H832" s="140" t="s">
        <v>95</v>
      </c>
      <c r="I832" s="140">
        <v>46</v>
      </c>
      <c r="J832" s="140" t="s">
        <v>295</v>
      </c>
      <c r="K832" s="140" t="s">
        <v>1848</v>
      </c>
      <c r="L832" s="142" t="s">
        <v>1177</v>
      </c>
      <c r="M832" s="140">
        <v>1796</v>
      </c>
      <c r="N832" s="140">
        <v>31</v>
      </c>
      <c r="Q832" s="140">
        <v>1656</v>
      </c>
      <c r="S832" s="140">
        <v>140</v>
      </c>
    </row>
    <row r="833" spans="1:19" x14ac:dyDescent="0.25">
      <c r="A833" s="139">
        <v>32</v>
      </c>
      <c r="B833" s="140" t="s">
        <v>349</v>
      </c>
      <c r="C833" s="140" t="s">
        <v>349</v>
      </c>
      <c r="D833" s="141" t="s">
        <v>1127</v>
      </c>
      <c r="E833" s="140" t="s">
        <v>1822</v>
      </c>
      <c r="F833" s="140" t="s">
        <v>1851</v>
      </c>
      <c r="G833" s="140" t="s">
        <v>94</v>
      </c>
      <c r="H833" s="140" t="s">
        <v>95</v>
      </c>
      <c r="I833" s="140">
        <v>291</v>
      </c>
      <c r="J833" s="140" t="s">
        <v>349</v>
      </c>
      <c r="K833" s="140" t="s">
        <v>1850</v>
      </c>
      <c r="L833" s="142" t="s">
        <v>1177</v>
      </c>
      <c r="M833" s="140">
        <v>8820</v>
      </c>
      <c r="N833" s="140">
        <v>32</v>
      </c>
      <c r="Q833" s="140">
        <v>8730</v>
      </c>
      <c r="S833" s="140">
        <v>90</v>
      </c>
    </row>
    <row r="834" spans="1:19" x14ac:dyDescent="0.25">
      <c r="A834" s="139">
        <v>33</v>
      </c>
      <c r="B834" s="140" t="s">
        <v>349</v>
      </c>
      <c r="C834" s="140" t="s">
        <v>349</v>
      </c>
      <c r="D834" s="141" t="s">
        <v>1121</v>
      </c>
      <c r="E834" s="140" t="s">
        <v>1823</v>
      </c>
      <c r="F834" s="140" t="s">
        <v>1851</v>
      </c>
      <c r="G834" s="140" t="s">
        <v>94</v>
      </c>
      <c r="H834" s="140" t="s">
        <v>95</v>
      </c>
      <c r="I834" s="140">
        <v>123</v>
      </c>
      <c r="J834" s="140" t="s">
        <v>349</v>
      </c>
      <c r="K834" s="140" t="s">
        <v>1850</v>
      </c>
      <c r="L834" s="142" t="s">
        <v>1177</v>
      </c>
      <c r="M834" s="140">
        <v>3830</v>
      </c>
      <c r="N834" s="140">
        <v>33</v>
      </c>
      <c r="Q834" s="140">
        <v>3690</v>
      </c>
      <c r="S834" s="140">
        <v>140</v>
      </c>
    </row>
    <row r="835" spans="1:19" x14ac:dyDescent="0.25">
      <c r="A835" s="139">
        <v>34</v>
      </c>
      <c r="B835" s="140" t="s">
        <v>349</v>
      </c>
      <c r="C835" s="140" t="s">
        <v>397</v>
      </c>
      <c r="D835" s="141" t="s">
        <v>1120</v>
      </c>
      <c r="E835" s="140" t="s">
        <v>1819</v>
      </c>
      <c r="F835" s="140" t="s">
        <v>1851</v>
      </c>
      <c r="G835" s="140" t="s">
        <v>94</v>
      </c>
      <c r="H835" s="140" t="s">
        <v>95</v>
      </c>
      <c r="I835" s="140">
        <v>38</v>
      </c>
      <c r="J835" s="140" t="s">
        <v>349</v>
      </c>
      <c r="K835" s="140" t="s">
        <v>1848</v>
      </c>
      <c r="L835" s="142" t="s">
        <v>1177</v>
      </c>
      <c r="M835" s="140">
        <v>1508</v>
      </c>
      <c r="N835" s="140">
        <v>34</v>
      </c>
      <c r="Q835" s="140">
        <v>1368</v>
      </c>
      <c r="S835" s="140">
        <v>140</v>
      </c>
    </row>
    <row r="836" spans="1:19" x14ac:dyDescent="0.25">
      <c r="A836" s="139">
        <v>35</v>
      </c>
      <c r="B836" s="140" t="s">
        <v>349</v>
      </c>
      <c r="C836" s="140" t="s">
        <v>389</v>
      </c>
      <c r="D836" s="141" t="s">
        <v>1125</v>
      </c>
      <c r="E836" s="140" t="s">
        <v>389</v>
      </c>
      <c r="F836" s="140" t="s">
        <v>1851</v>
      </c>
      <c r="G836" s="140" t="s">
        <v>94</v>
      </c>
      <c r="H836" s="140" t="s">
        <v>1108</v>
      </c>
      <c r="I836" s="140">
        <v>15</v>
      </c>
      <c r="J836" s="140" t="s">
        <v>349</v>
      </c>
      <c r="K836" s="140" t="s">
        <v>1848</v>
      </c>
      <c r="L836" s="142" t="s">
        <v>1177</v>
      </c>
      <c r="M836" s="140">
        <v>680</v>
      </c>
      <c r="N836" s="140">
        <v>35</v>
      </c>
      <c r="Q836" s="140">
        <v>540</v>
      </c>
      <c r="S836" s="140">
        <v>140</v>
      </c>
    </row>
    <row r="837" spans="1:19" x14ac:dyDescent="0.25">
      <c r="A837" s="139">
        <v>36</v>
      </c>
      <c r="B837" s="140" t="s">
        <v>349</v>
      </c>
      <c r="C837" s="140" t="s">
        <v>384</v>
      </c>
      <c r="D837" s="141" t="s">
        <v>1124</v>
      </c>
      <c r="E837" s="140" t="s">
        <v>1820</v>
      </c>
      <c r="F837" s="140" t="s">
        <v>1851</v>
      </c>
      <c r="G837" s="140" t="s">
        <v>94</v>
      </c>
      <c r="H837" s="140" t="s">
        <v>95</v>
      </c>
      <c r="I837" s="140">
        <v>56</v>
      </c>
      <c r="J837" s="140" t="s">
        <v>349</v>
      </c>
      <c r="K837" s="140" t="s">
        <v>1848</v>
      </c>
      <c r="L837" s="142" t="s">
        <v>1177</v>
      </c>
      <c r="M837" s="140">
        <v>2156</v>
      </c>
      <c r="N837" s="140">
        <v>36</v>
      </c>
      <c r="Q837" s="140">
        <v>2016</v>
      </c>
      <c r="S837" s="140">
        <v>140</v>
      </c>
    </row>
    <row r="838" spans="1:19" x14ac:dyDescent="0.25">
      <c r="A838" s="139">
        <v>37</v>
      </c>
      <c r="B838" s="140" t="s">
        <v>349</v>
      </c>
      <c r="C838" s="140" t="s">
        <v>401</v>
      </c>
      <c r="D838" s="141" t="s">
        <v>1122</v>
      </c>
      <c r="E838" s="140" t="s">
        <v>646</v>
      </c>
      <c r="F838" s="140" t="s">
        <v>1851</v>
      </c>
      <c r="G838" s="140" t="s">
        <v>94</v>
      </c>
      <c r="H838" s="140" t="s">
        <v>95</v>
      </c>
      <c r="I838" s="140">
        <v>54</v>
      </c>
      <c r="J838" s="140" t="s">
        <v>349</v>
      </c>
      <c r="K838" s="140" t="s">
        <v>1848</v>
      </c>
      <c r="L838" s="142" t="s">
        <v>1177</v>
      </c>
      <c r="M838" s="140">
        <v>2084</v>
      </c>
      <c r="N838" s="140">
        <v>37</v>
      </c>
      <c r="Q838" s="140">
        <v>1944</v>
      </c>
      <c r="S838" s="140">
        <v>140</v>
      </c>
    </row>
    <row r="839" spans="1:19" x14ac:dyDescent="0.25">
      <c r="A839" s="139">
        <v>38</v>
      </c>
      <c r="B839" s="140" t="s">
        <v>349</v>
      </c>
      <c r="C839" s="140" t="s">
        <v>391</v>
      </c>
      <c r="D839" s="141" t="s">
        <v>1126</v>
      </c>
      <c r="E839" s="140" t="s">
        <v>1821</v>
      </c>
      <c r="F839" s="140" t="s">
        <v>1851</v>
      </c>
      <c r="G839" s="140" t="s">
        <v>94</v>
      </c>
      <c r="H839" s="140" t="s">
        <v>95</v>
      </c>
      <c r="I839" s="140">
        <v>32</v>
      </c>
      <c r="J839" s="140" t="s">
        <v>349</v>
      </c>
      <c r="K839" s="140" t="s">
        <v>1848</v>
      </c>
      <c r="L839" s="142" t="s">
        <v>1177</v>
      </c>
      <c r="M839" s="140">
        <v>1292</v>
      </c>
      <c r="N839" s="140">
        <v>38</v>
      </c>
      <c r="Q839" s="140">
        <v>1152</v>
      </c>
      <c r="S839" s="140">
        <v>140</v>
      </c>
    </row>
    <row r="840" spans="1:19" x14ac:dyDescent="0.25">
      <c r="A840" s="139">
        <v>39</v>
      </c>
      <c r="B840" s="140" t="s">
        <v>349</v>
      </c>
      <c r="C840" s="140" t="s">
        <v>376</v>
      </c>
      <c r="D840" s="141" t="s">
        <v>1123</v>
      </c>
      <c r="E840" s="140" t="s">
        <v>376</v>
      </c>
      <c r="F840" s="140" t="s">
        <v>1851</v>
      </c>
      <c r="G840" s="140" t="s">
        <v>94</v>
      </c>
      <c r="H840" s="140" t="s">
        <v>95</v>
      </c>
      <c r="I840" s="140">
        <v>43</v>
      </c>
      <c r="J840" s="140" t="s">
        <v>349</v>
      </c>
      <c r="K840" s="140" t="s">
        <v>1848</v>
      </c>
      <c r="L840" s="142" t="s">
        <v>1177</v>
      </c>
      <c r="M840" s="140">
        <v>1688</v>
      </c>
      <c r="N840" s="140">
        <v>39</v>
      </c>
      <c r="Q840" s="140">
        <v>1548</v>
      </c>
      <c r="S840" s="140">
        <v>140</v>
      </c>
    </row>
    <row r="841" spans="1:19" x14ac:dyDescent="0.25">
      <c r="A841" s="139">
        <v>40</v>
      </c>
      <c r="B841" s="140" t="s">
        <v>405</v>
      </c>
      <c r="C841" s="140" t="s">
        <v>1064</v>
      </c>
      <c r="D841" s="141" t="s">
        <v>1165</v>
      </c>
      <c r="E841" s="140" t="s">
        <v>1064</v>
      </c>
      <c r="F841" s="140" t="s">
        <v>1851</v>
      </c>
      <c r="G841" s="140" t="s">
        <v>94</v>
      </c>
      <c r="H841" s="140" t="s">
        <v>95</v>
      </c>
      <c r="I841" s="140">
        <v>37</v>
      </c>
      <c r="J841" s="140" t="s">
        <v>405</v>
      </c>
      <c r="K841" s="140" t="s">
        <v>1848</v>
      </c>
      <c r="L841" s="142" t="s">
        <v>1177</v>
      </c>
      <c r="M841" s="140">
        <v>1472</v>
      </c>
      <c r="N841" s="140">
        <v>40</v>
      </c>
      <c r="Q841" s="140">
        <v>1332</v>
      </c>
      <c r="S841" s="140">
        <v>140</v>
      </c>
    </row>
    <row r="842" spans="1:19" x14ac:dyDescent="0.25">
      <c r="A842" s="139">
        <v>41</v>
      </c>
      <c r="B842" s="140" t="s">
        <v>405</v>
      </c>
      <c r="C842" s="140" t="s">
        <v>405</v>
      </c>
      <c r="D842" s="141" t="s">
        <v>1167</v>
      </c>
      <c r="E842" s="140" t="s">
        <v>1844</v>
      </c>
      <c r="F842" s="140" t="s">
        <v>1851</v>
      </c>
      <c r="G842" s="140" t="s">
        <v>94</v>
      </c>
      <c r="H842" s="140" t="s">
        <v>95</v>
      </c>
      <c r="I842" s="140">
        <v>268</v>
      </c>
      <c r="J842" s="140" t="s">
        <v>405</v>
      </c>
      <c r="K842" s="140" t="s">
        <v>1848</v>
      </c>
      <c r="L842" s="142" t="s">
        <v>1177</v>
      </c>
      <c r="M842" s="140">
        <v>9738</v>
      </c>
      <c r="N842" s="140">
        <v>41</v>
      </c>
      <c r="Q842" s="140">
        <v>9648</v>
      </c>
      <c r="S842" s="140">
        <v>90</v>
      </c>
    </row>
    <row r="843" spans="1:19" x14ac:dyDescent="0.25">
      <c r="A843" s="139">
        <v>42</v>
      </c>
      <c r="B843" s="140" t="s">
        <v>405</v>
      </c>
      <c r="C843" s="140" t="s">
        <v>439</v>
      </c>
      <c r="D843" s="141" t="s">
        <v>1168</v>
      </c>
      <c r="E843" s="140" t="s">
        <v>439</v>
      </c>
      <c r="F843" s="140" t="s">
        <v>1851</v>
      </c>
      <c r="G843" s="140" t="s">
        <v>94</v>
      </c>
      <c r="H843" s="140" t="s">
        <v>95</v>
      </c>
      <c r="I843" s="140">
        <v>64</v>
      </c>
      <c r="J843" s="140" t="s">
        <v>405</v>
      </c>
      <c r="K843" s="140" t="s">
        <v>1848</v>
      </c>
      <c r="L843" s="142" t="s">
        <v>1177</v>
      </c>
      <c r="M843" s="140">
        <v>2444</v>
      </c>
      <c r="N843" s="140">
        <v>42</v>
      </c>
      <c r="Q843" s="140">
        <v>2304</v>
      </c>
      <c r="S843" s="140">
        <v>140</v>
      </c>
    </row>
    <row r="844" spans="1:19" x14ac:dyDescent="0.25">
      <c r="A844" s="139">
        <v>43</v>
      </c>
      <c r="B844" s="140" t="s">
        <v>405</v>
      </c>
      <c r="C844" s="140" t="s">
        <v>412</v>
      </c>
      <c r="D844" s="141" t="s">
        <v>1166</v>
      </c>
      <c r="E844" s="140" t="s">
        <v>1843</v>
      </c>
      <c r="F844" s="140" t="s">
        <v>1851</v>
      </c>
      <c r="G844" s="140" t="s">
        <v>94</v>
      </c>
      <c r="H844" s="140" t="s">
        <v>95</v>
      </c>
      <c r="I844" s="140">
        <v>138</v>
      </c>
      <c r="J844" s="140" t="s">
        <v>405</v>
      </c>
      <c r="K844" s="140" t="s">
        <v>1850</v>
      </c>
      <c r="L844" s="142" t="s">
        <v>1177</v>
      </c>
      <c r="M844" s="140">
        <v>4280</v>
      </c>
      <c r="N844" s="140">
        <v>43</v>
      </c>
      <c r="Q844" s="140">
        <v>4140</v>
      </c>
      <c r="S844" s="140">
        <v>140</v>
      </c>
    </row>
    <row r="845" spans="1:19" x14ac:dyDescent="0.25">
      <c r="A845" s="139">
        <v>44</v>
      </c>
      <c r="B845" s="140" t="s">
        <v>448</v>
      </c>
      <c r="C845" s="140" t="s">
        <v>597</v>
      </c>
      <c r="D845" s="141" t="s">
        <v>1095</v>
      </c>
      <c r="E845" s="140" t="s">
        <v>1817</v>
      </c>
      <c r="F845" s="140" t="s">
        <v>1851</v>
      </c>
      <c r="G845" s="140" t="s">
        <v>94</v>
      </c>
      <c r="H845" s="140" t="s">
        <v>95</v>
      </c>
      <c r="I845" s="140">
        <v>37</v>
      </c>
      <c r="J845" s="140" t="s">
        <v>448</v>
      </c>
      <c r="K845" s="140" t="s">
        <v>1850</v>
      </c>
      <c r="L845" s="142" t="s">
        <v>1177</v>
      </c>
      <c r="M845" s="140">
        <v>1250</v>
      </c>
      <c r="N845" s="140">
        <v>44</v>
      </c>
      <c r="Q845" s="140">
        <v>1110</v>
      </c>
      <c r="S845" s="140">
        <v>140</v>
      </c>
    </row>
    <row r="846" spans="1:19" x14ac:dyDescent="0.25">
      <c r="A846" s="139">
        <v>45</v>
      </c>
      <c r="B846" s="140" t="s">
        <v>448</v>
      </c>
      <c r="C846" s="140" t="s">
        <v>460</v>
      </c>
      <c r="D846" s="141" t="s">
        <v>1096</v>
      </c>
      <c r="E846" s="140" t="s">
        <v>2136</v>
      </c>
      <c r="F846" s="140" t="s">
        <v>1851</v>
      </c>
      <c r="G846" s="140" t="s">
        <v>94</v>
      </c>
      <c r="H846" s="140" t="s">
        <v>95</v>
      </c>
      <c r="I846" s="140">
        <v>225</v>
      </c>
      <c r="J846" s="140" t="s">
        <v>448</v>
      </c>
      <c r="K846" s="140" t="s">
        <v>1850</v>
      </c>
      <c r="L846" s="142" t="s">
        <v>1177</v>
      </c>
      <c r="M846" s="140">
        <v>6860</v>
      </c>
      <c r="N846" s="140">
        <v>45</v>
      </c>
      <c r="Q846" s="140">
        <v>6750</v>
      </c>
      <c r="S846" s="140">
        <v>110</v>
      </c>
    </row>
    <row r="847" spans="1:19" x14ac:dyDescent="0.25">
      <c r="A847" s="139">
        <v>46</v>
      </c>
      <c r="B847" s="140" t="s">
        <v>462</v>
      </c>
      <c r="C847" s="140" t="s">
        <v>462</v>
      </c>
      <c r="D847" s="141" t="s">
        <v>1128</v>
      </c>
      <c r="E847" s="140" t="s">
        <v>1529</v>
      </c>
      <c r="F847" s="140" t="s">
        <v>1851</v>
      </c>
      <c r="G847" s="140" t="s">
        <v>94</v>
      </c>
      <c r="H847" s="140" t="s">
        <v>95</v>
      </c>
      <c r="I847" s="140">
        <v>62</v>
      </c>
      <c r="J847" s="140" t="s">
        <v>462</v>
      </c>
      <c r="K847" s="140" t="s">
        <v>1849</v>
      </c>
      <c r="L847" s="142" t="s">
        <v>1178</v>
      </c>
      <c r="M847" s="140">
        <v>2744</v>
      </c>
      <c r="N847" s="140">
        <v>46</v>
      </c>
      <c r="Q847" s="140">
        <v>2604</v>
      </c>
      <c r="S847" s="140">
        <v>140</v>
      </c>
    </row>
    <row r="848" spans="1:19" x14ac:dyDescent="0.25">
      <c r="A848" s="139">
        <v>47</v>
      </c>
      <c r="B848" s="140" t="s">
        <v>462</v>
      </c>
      <c r="C848" s="140" t="s">
        <v>463</v>
      </c>
      <c r="D848" s="141" t="s">
        <v>1130</v>
      </c>
      <c r="E848" s="140" t="s">
        <v>462</v>
      </c>
      <c r="F848" s="140" t="s">
        <v>1851</v>
      </c>
      <c r="G848" s="140" t="s">
        <v>94</v>
      </c>
      <c r="H848" s="140" t="s">
        <v>95</v>
      </c>
      <c r="I848" s="140">
        <v>265</v>
      </c>
      <c r="J848" s="140" t="s">
        <v>462</v>
      </c>
      <c r="K848" s="140" t="s">
        <v>1849</v>
      </c>
      <c r="L848" s="142" t="s">
        <v>1178</v>
      </c>
      <c r="M848" s="140">
        <v>11215</v>
      </c>
      <c r="N848" s="140">
        <v>47</v>
      </c>
      <c r="Q848" s="140">
        <v>11130</v>
      </c>
      <c r="S848" s="140">
        <v>85</v>
      </c>
    </row>
    <row r="849" spans="1:19" x14ac:dyDescent="0.25">
      <c r="A849" s="139">
        <v>48</v>
      </c>
      <c r="B849" s="140" t="s">
        <v>462</v>
      </c>
      <c r="C849" s="140" t="s">
        <v>488</v>
      </c>
      <c r="D849" s="141" t="s">
        <v>1131</v>
      </c>
      <c r="E849" s="140" t="s">
        <v>1516</v>
      </c>
      <c r="F849" s="140" t="s">
        <v>1851</v>
      </c>
      <c r="G849" s="140" t="s">
        <v>94</v>
      </c>
      <c r="H849" s="140" t="s">
        <v>95</v>
      </c>
      <c r="I849" s="140">
        <v>117</v>
      </c>
      <c r="J849" s="140" t="s">
        <v>462</v>
      </c>
      <c r="K849" s="140" t="s">
        <v>1848</v>
      </c>
      <c r="L849" s="142" t="s">
        <v>1177</v>
      </c>
      <c r="M849" s="140">
        <v>4352</v>
      </c>
      <c r="N849" s="140">
        <v>48</v>
      </c>
      <c r="Q849" s="140">
        <v>4212</v>
      </c>
      <c r="S849" s="140">
        <v>140</v>
      </c>
    </row>
    <row r="850" spans="1:19" x14ac:dyDescent="0.25">
      <c r="A850" s="139">
        <v>49</v>
      </c>
      <c r="B850" s="140" t="s">
        <v>462</v>
      </c>
      <c r="C850" s="140" t="s">
        <v>470</v>
      </c>
      <c r="D850" s="141" t="s">
        <v>1129</v>
      </c>
      <c r="E850" s="140" t="s">
        <v>1808</v>
      </c>
      <c r="F850" s="140" t="s">
        <v>1851</v>
      </c>
      <c r="G850" s="140" t="s">
        <v>94</v>
      </c>
      <c r="H850" s="140" t="s">
        <v>95</v>
      </c>
      <c r="I850" s="140">
        <v>13</v>
      </c>
      <c r="J850" s="140" t="s">
        <v>462</v>
      </c>
      <c r="K850" s="140" t="s">
        <v>1849</v>
      </c>
      <c r="L850" s="142" t="s">
        <v>1177</v>
      </c>
      <c r="M850" s="140">
        <v>686</v>
      </c>
      <c r="N850" s="140">
        <v>49</v>
      </c>
      <c r="Q850" s="140">
        <v>546</v>
      </c>
      <c r="S850" s="140">
        <v>140</v>
      </c>
    </row>
    <row r="851" spans="1:19" x14ac:dyDescent="0.25">
      <c r="A851" s="139">
        <v>50</v>
      </c>
      <c r="B851" s="140" t="s">
        <v>490</v>
      </c>
      <c r="C851" s="140" t="s">
        <v>293</v>
      </c>
      <c r="D851" s="141" t="s">
        <v>1087</v>
      </c>
      <c r="E851" s="140" t="s">
        <v>1810</v>
      </c>
      <c r="F851" s="140" t="s">
        <v>1851</v>
      </c>
      <c r="G851" s="140" t="s">
        <v>94</v>
      </c>
      <c r="H851" s="140" t="s">
        <v>95</v>
      </c>
      <c r="I851" s="140">
        <v>44</v>
      </c>
      <c r="J851" s="140" t="s">
        <v>490</v>
      </c>
      <c r="K851" s="140" t="s">
        <v>1850</v>
      </c>
      <c r="L851" s="142" t="s">
        <v>1177</v>
      </c>
      <c r="M851" s="140">
        <v>1460</v>
      </c>
      <c r="N851" s="140">
        <v>50</v>
      </c>
      <c r="Q851" s="140">
        <v>1320</v>
      </c>
      <c r="S851" s="140">
        <v>140</v>
      </c>
    </row>
    <row r="852" spans="1:19" x14ac:dyDescent="0.25">
      <c r="A852" s="139">
        <v>51</v>
      </c>
      <c r="B852" s="140" t="s">
        <v>490</v>
      </c>
      <c r="C852" s="140" t="s">
        <v>490</v>
      </c>
      <c r="D852" s="141" t="s">
        <v>1086</v>
      </c>
      <c r="E852" s="140" t="s">
        <v>122</v>
      </c>
      <c r="F852" s="140" t="s">
        <v>1851</v>
      </c>
      <c r="G852" s="140" t="s">
        <v>94</v>
      </c>
      <c r="H852" s="140" t="s">
        <v>95</v>
      </c>
      <c r="I852" s="140">
        <v>140</v>
      </c>
      <c r="J852" s="140" t="s">
        <v>490</v>
      </c>
      <c r="K852" s="140" t="s">
        <v>1850</v>
      </c>
      <c r="L852" s="142" t="s">
        <v>1177</v>
      </c>
      <c r="M852" s="140">
        <v>4340</v>
      </c>
      <c r="N852" s="140">
        <v>51</v>
      </c>
      <c r="Q852" s="140">
        <v>4200</v>
      </c>
      <c r="S852" s="140">
        <v>140</v>
      </c>
    </row>
    <row r="853" spans="1:19" x14ac:dyDescent="0.25">
      <c r="A853" s="139">
        <v>52</v>
      </c>
      <c r="B853" s="140" t="s">
        <v>511</v>
      </c>
      <c r="C853" s="140" t="s">
        <v>553</v>
      </c>
      <c r="D853" s="141" t="s">
        <v>1160</v>
      </c>
      <c r="E853" s="140" t="s">
        <v>1842</v>
      </c>
      <c r="F853" s="140" t="s">
        <v>1851</v>
      </c>
      <c r="G853" s="140" t="s">
        <v>94</v>
      </c>
      <c r="H853" s="140" t="s">
        <v>95</v>
      </c>
      <c r="I853" s="140">
        <v>250</v>
      </c>
      <c r="J853" s="140" t="s">
        <v>511</v>
      </c>
      <c r="K853" s="140" t="s">
        <v>1850</v>
      </c>
      <c r="L853" s="142" t="s">
        <v>1178</v>
      </c>
      <c r="M853" s="140">
        <v>7590</v>
      </c>
      <c r="N853" s="140">
        <v>52</v>
      </c>
      <c r="Q853" s="140">
        <v>7500</v>
      </c>
      <c r="S853" s="140">
        <v>90</v>
      </c>
    </row>
    <row r="854" spans="1:19" x14ac:dyDescent="0.25">
      <c r="A854" s="139">
        <v>53</v>
      </c>
      <c r="B854" s="140" t="s">
        <v>511</v>
      </c>
      <c r="C854" s="140" t="s">
        <v>923</v>
      </c>
      <c r="D854" s="141" t="s">
        <v>1163</v>
      </c>
      <c r="E854" s="140" t="s">
        <v>923</v>
      </c>
      <c r="F854" s="140" t="s">
        <v>1851</v>
      </c>
      <c r="G854" s="140" t="s">
        <v>94</v>
      </c>
      <c r="H854" s="140" t="s">
        <v>95</v>
      </c>
      <c r="I854" s="140">
        <v>27</v>
      </c>
      <c r="J854" s="140" t="s">
        <v>511</v>
      </c>
      <c r="K854" s="140" t="s">
        <v>1848</v>
      </c>
      <c r="L854" s="142" t="s">
        <v>1177</v>
      </c>
      <c r="M854" s="140">
        <v>1112</v>
      </c>
      <c r="N854" s="140">
        <v>53</v>
      </c>
      <c r="Q854" s="140">
        <v>972</v>
      </c>
      <c r="S854" s="140">
        <v>140</v>
      </c>
    </row>
    <row r="855" spans="1:19" x14ac:dyDescent="0.25">
      <c r="A855" s="139">
        <v>54</v>
      </c>
      <c r="B855" s="140" t="s">
        <v>511</v>
      </c>
      <c r="C855" s="140" t="s">
        <v>511</v>
      </c>
      <c r="D855" s="141" t="s">
        <v>1161</v>
      </c>
      <c r="E855" s="140" t="s">
        <v>1841</v>
      </c>
      <c r="F855" s="140" t="s">
        <v>1851</v>
      </c>
      <c r="G855" s="140" t="s">
        <v>94</v>
      </c>
      <c r="H855" s="140" t="s">
        <v>95</v>
      </c>
      <c r="I855" s="140">
        <v>17</v>
      </c>
      <c r="J855" s="140" t="s">
        <v>511</v>
      </c>
      <c r="K855" s="140" t="s">
        <v>1848</v>
      </c>
      <c r="L855" s="142" t="s">
        <v>1177</v>
      </c>
      <c r="M855" s="140">
        <v>752</v>
      </c>
      <c r="N855" s="140">
        <v>54</v>
      </c>
      <c r="Q855" s="140">
        <v>612</v>
      </c>
      <c r="S855" s="140">
        <v>140</v>
      </c>
    </row>
    <row r="856" spans="1:19" x14ac:dyDescent="0.25">
      <c r="A856" s="139">
        <v>55</v>
      </c>
      <c r="B856" s="140" t="s">
        <v>511</v>
      </c>
      <c r="C856" s="140" t="s">
        <v>550</v>
      </c>
      <c r="D856" s="141" t="s">
        <v>1162</v>
      </c>
      <c r="E856" s="140" t="s">
        <v>1818</v>
      </c>
      <c r="F856" s="140" t="s">
        <v>1851</v>
      </c>
      <c r="G856" s="140" t="s">
        <v>94</v>
      </c>
      <c r="H856" s="140" t="s">
        <v>95</v>
      </c>
      <c r="I856" s="140">
        <v>42</v>
      </c>
      <c r="J856" s="140" t="s">
        <v>511</v>
      </c>
      <c r="K856" s="140" t="s">
        <v>1848</v>
      </c>
      <c r="L856" s="142" t="s">
        <v>1177</v>
      </c>
      <c r="M856" s="140">
        <v>1652</v>
      </c>
      <c r="N856" s="140">
        <v>55</v>
      </c>
      <c r="Q856" s="140">
        <v>1512</v>
      </c>
      <c r="S856" s="140">
        <v>140</v>
      </c>
    </row>
    <row r="857" spans="1:19" x14ac:dyDescent="0.25">
      <c r="A857" s="139">
        <v>56</v>
      </c>
      <c r="B857" s="140" t="s">
        <v>557</v>
      </c>
      <c r="C857" s="140" t="s">
        <v>585</v>
      </c>
      <c r="D857" s="141" t="s">
        <v>1171</v>
      </c>
      <c r="E857" s="140" t="s">
        <v>2137</v>
      </c>
      <c r="F857" s="140" t="s">
        <v>1851</v>
      </c>
      <c r="G857" s="140" t="s">
        <v>94</v>
      </c>
      <c r="H857" s="140" t="s">
        <v>95</v>
      </c>
      <c r="I857" s="140">
        <v>42</v>
      </c>
      <c r="J857" s="140" t="s">
        <v>557</v>
      </c>
      <c r="K857" s="140" t="s">
        <v>1850</v>
      </c>
      <c r="L857" s="142" t="s">
        <v>1177</v>
      </c>
      <c r="M857" s="140">
        <v>1400</v>
      </c>
      <c r="N857" s="140">
        <v>56</v>
      </c>
      <c r="Q857" s="140">
        <v>1260</v>
      </c>
      <c r="S857" s="140">
        <v>140</v>
      </c>
    </row>
    <row r="858" spans="1:19" x14ac:dyDescent="0.25">
      <c r="A858" s="139">
        <v>57</v>
      </c>
      <c r="B858" s="140" t="s">
        <v>557</v>
      </c>
      <c r="C858" s="140" t="s">
        <v>560</v>
      </c>
      <c r="D858" s="141" t="s">
        <v>1170</v>
      </c>
      <c r="E858" s="140" t="s">
        <v>661</v>
      </c>
      <c r="F858" s="140" t="s">
        <v>1851</v>
      </c>
      <c r="G858" s="140" t="s">
        <v>94</v>
      </c>
      <c r="H858" s="140" t="s">
        <v>95</v>
      </c>
      <c r="I858" s="140">
        <v>21</v>
      </c>
      <c r="J858" s="140" t="s">
        <v>557</v>
      </c>
      <c r="K858" s="140" t="s">
        <v>1848</v>
      </c>
      <c r="L858" s="142" t="s">
        <v>1177</v>
      </c>
      <c r="M858" s="140">
        <v>896</v>
      </c>
      <c r="N858" s="140">
        <v>57</v>
      </c>
      <c r="Q858" s="140">
        <v>756</v>
      </c>
      <c r="S858" s="140">
        <v>140</v>
      </c>
    </row>
    <row r="859" spans="1:19" x14ac:dyDescent="0.25">
      <c r="A859" s="139">
        <v>58</v>
      </c>
      <c r="B859" s="140" t="s">
        <v>557</v>
      </c>
      <c r="C859" s="140" t="s">
        <v>530</v>
      </c>
      <c r="D859" s="141" t="s">
        <v>1169</v>
      </c>
      <c r="E859" s="140" t="s">
        <v>1807</v>
      </c>
      <c r="F859" s="140" t="s">
        <v>1851</v>
      </c>
      <c r="G859" s="140" t="s">
        <v>94</v>
      </c>
      <c r="H859" s="140" t="s">
        <v>95</v>
      </c>
      <c r="I859" s="140">
        <v>22</v>
      </c>
      <c r="J859" s="140" t="s">
        <v>557</v>
      </c>
      <c r="K859" s="140" t="s">
        <v>1848</v>
      </c>
      <c r="L859" s="142" t="s">
        <v>1177</v>
      </c>
      <c r="M859" s="140">
        <v>932</v>
      </c>
      <c r="N859" s="140">
        <v>58</v>
      </c>
      <c r="Q859" s="140">
        <v>792</v>
      </c>
      <c r="S859" s="140">
        <v>140</v>
      </c>
    </row>
    <row r="860" spans="1:19" x14ac:dyDescent="0.25">
      <c r="A860" s="139">
        <v>59</v>
      </c>
      <c r="B860" s="140" t="s">
        <v>557</v>
      </c>
      <c r="C860" s="140" t="s">
        <v>364</v>
      </c>
      <c r="D860" s="141" t="s">
        <v>1173</v>
      </c>
      <c r="E860" s="140" t="s">
        <v>1809</v>
      </c>
      <c r="F860" s="140" t="s">
        <v>1851</v>
      </c>
      <c r="G860" s="140" t="s">
        <v>94</v>
      </c>
      <c r="H860" s="140" t="s">
        <v>95</v>
      </c>
      <c r="I860" s="140">
        <v>59</v>
      </c>
      <c r="J860" s="140" t="s">
        <v>557</v>
      </c>
      <c r="K860" s="140" t="s">
        <v>1848</v>
      </c>
      <c r="L860" s="142" t="s">
        <v>1177</v>
      </c>
      <c r="M860" s="140">
        <v>2264</v>
      </c>
      <c r="N860" s="140">
        <v>59</v>
      </c>
      <c r="Q860" s="140">
        <v>2124</v>
      </c>
      <c r="S860" s="140">
        <v>140</v>
      </c>
    </row>
    <row r="861" spans="1:19" x14ac:dyDescent="0.25">
      <c r="A861" s="139">
        <v>60</v>
      </c>
      <c r="B861" s="140" t="s">
        <v>557</v>
      </c>
      <c r="C861" s="140" t="s">
        <v>557</v>
      </c>
      <c r="D861" s="143" t="s">
        <v>1172</v>
      </c>
      <c r="E861" s="140" t="s">
        <v>2138</v>
      </c>
      <c r="F861" s="140" t="s">
        <v>1851</v>
      </c>
      <c r="G861" s="140" t="s">
        <v>94</v>
      </c>
      <c r="H861" s="140" t="s">
        <v>95</v>
      </c>
      <c r="I861" s="140">
        <v>64</v>
      </c>
      <c r="J861" s="140" t="s">
        <v>557</v>
      </c>
      <c r="K861" s="140" t="s">
        <v>1850</v>
      </c>
      <c r="L861" s="142" t="s">
        <v>1177</v>
      </c>
      <c r="M861" s="140">
        <v>2060</v>
      </c>
      <c r="N861" s="140">
        <v>60</v>
      </c>
      <c r="Q861" s="140">
        <v>1920</v>
      </c>
      <c r="S861" s="140">
        <v>140</v>
      </c>
    </row>
    <row r="862" spans="1:19" x14ac:dyDescent="0.25">
      <c r="A862" s="139">
        <v>61</v>
      </c>
      <c r="B862" s="140" t="s">
        <v>557</v>
      </c>
      <c r="C862" s="140" t="s">
        <v>569</v>
      </c>
      <c r="D862" s="141" t="s">
        <v>1174</v>
      </c>
      <c r="E862" s="140" t="s">
        <v>1565</v>
      </c>
      <c r="F862" s="140" t="s">
        <v>1851</v>
      </c>
      <c r="G862" s="140" t="s">
        <v>94</v>
      </c>
      <c r="H862" s="140" t="s">
        <v>95</v>
      </c>
      <c r="I862" s="140">
        <v>36</v>
      </c>
      <c r="J862" s="140" t="s">
        <v>557</v>
      </c>
      <c r="K862" s="140" t="s">
        <v>1848</v>
      </c>
      <c r="L862" s="142" t="s">
        <v>1177</v>
      </c>
      <c r="M862" s="140">
        <v>1436</v>
      </c>
      <c r="N862" s="140">
        <v>61</v>
      </c>
      <c r="Q862" s="140">
        <v>1296</v>
      </c>
      <c r="S862" s="140">
        <v>140</v>
      </c>
    </row>
    <row r="863" spans="1:19" x14ac:dyDescent="0.25">
      <c r="A863" s="139">
        <v>62</v>
      </c>
      <c r="B863" s="140" t="s">
        <v>589</v>
      </c>
      <c r="C863" s="140" t="s">
        <v>122</v>
      </c>
      <c r="D863" s="141" t="s">
        <v>1146</v>
      </c>
      <c r="E863" s="140" t="s">
        <v>1832</v>
      </c>
      <c r="F863" s="140" t="s">
        <v>1851</v>
      </c>
      <c r="G863" s="140" t="s">
        <v>94</v>
      </c>
      <c r="H863" s="140" t="s">
        <v>95</v>
      </c>
      <c r="I863" s="140">
        <v>630</v>
      </c>
      <c r="J863" s="140" t="s">
        <v>589</v>
      </c>
      <c r="K863" s="140" t="s">
        <v>1178</v>
      </c>
      <c r="L863" s="142" t="s">
        <v>1178</v>
      </c>
      <c r="M863" s="140">
        <v>9918</v>
      </c>
      <c r="N863" s="140">
        <v>62</v>
      </c>
      <c r="Q863" s="140">
        <v>9828</v>
      </c>
      <c r="S863" s="140">
        <v>90</v>
      </c>
    </row>
    <row r="864" spans="1:19" x14ac:dyDescent="0.25">
      <c r="A864" s="139">
        <v>63</v>
      </c>
      <c r="B864" s="140" t="s">
        <v>589</v>
      </c>
      <c r="C864" s="140" t="s">
        <v>99</v>
      </c>
      <c r="D864" s="141" t="s">
        <v>1142</v>
      </c>
      <c r="E864" s="140" t="s">
        <v>1828</v>
      </c>
      <c r="F864" s="140" t="s">
        <v>1851</v>
      </c>
      <c r="G864" s="140" t="s">
        <v>94</v>
      </c>
      <c r="H864" s="140" t="s">
        <v>95</v>
      </c>
      <c r="I864" s="140">
        <v>976</v>
      </c>
      <c r="J864" s="140" t="s">
        <v>589</v>
      </c>
      <c r="K864" s="140" t="s">
        <v>1178</v>
      </c>
      <c r="L864" s="142" t="s">
        <v>1178</v>
      </c>
      <c r="M864" s="140">
        <v>15310.599999999999</v>
      </c>
      <c r="N864" s="140">
        <v>63</v>
      </c>
      <c r="Q864" s="140">
        <v>15225.599999999999</v>
      </c>
      <c r="S864" s="140">
        <v>85</v>
      </c>
    </row>
    <row r="865" spans="1:19" x14ac:dyDescent="0.25">
      <c r="A865" s="139">
        <v>64</v>
      </c>
      <c r="B865" s="140" t="s">
        <v>589</v>
      </c>
      <c r="C865" s="140" t="s">
        <v>630</v>
      </c>
      <c r="D865" s="141" t="s">
        <v>1137</v>
      </c>
      <c r="E865" s="140" t="s">
        <v>1804</v>
      </c>
      <c r="F865" s="140" t="s">
        <v>1851</v>
      </c>
      <c r="G865" s="140" t="s">
        <v>94</v>
      </c>
      <c r="H865" s="140" t="s">
        <v>95</v>
      </c>
      <c r="I865" s="140">
        <v>52</v>
      </c>
      <c r="J865" s="140" t="s">
        <v>589</v>
      </c>
      <c r="K865" s="140" t="s">
        <v>1178</v>
      </c>
      <c r="L865" s="142" t="s">
        <v>1178</v>
      </c>
      <c r="M865" s="140">
        <v>951.2</v>
      </c>
      <c r="N865" s="140">
        <v>64</v>
      </c>
      <c r="Q865" s="140">
        <v>811.2</v>
      </c>
      <c r="S865" s="140">
        <v>140</v>
      </c>
    </row>
    <row r="866" spans="1:19" x14ac:dyDescent="0.25">
      <c r="A866" s="139">
        <v>65</v>
      </c>
      <c r="B866" s="140" t="s">
        <v>589</v>
      </c>
      <c r="C866" s="140" t="s">
        <v>589</v>
      </c>
      <c r="D866" s="143" t="s">
        <v>1147</v>
      </c>
      <c r="E866" s="140" t="s">
        <v>1831</v>
      </c>
      <c r="F866" s="140" t="s">
        <v>1851</v>
      </c>
      <c r="G866" s="140" t="s">
        <v>94</v>
      </c>
      <c r="H866" s="140" t="s">
        <v>95</v>
      </c>
      <c r="I866" s="140">
        <v>422</v>
      </c>
      <c r="J866" s="140" t="s">
        <v>589</v>
      </c>
      <c r="K866" s="140" t="s">
        <v>1178</v>
      </c>
      <c r="L866" s="142" t="s">
        <v>1178</v>
      </c>
      <c r="M866" s="140">
        <v>6693.2000000000007</v>
      </c>
      <c r="N866" s="140">
        <v>65</v>
      </c>
      <c r="Q866" s="140">
        <v>6583.2000000000007</v>
      </c>
      <c r="S866" s="140">
        <v>110</v>
      </c>
    </row>
    <row r="867" spans="1:19" x14ac:dyDescent="0.25">
      <c r="A867" s="139">
        <v>66</v>
      </c>
      <c r="B867" s="140" t="s">
        <v>589</v>
      </c>
      <c r="C867" s="140" t="s">
        <v>730</v>
      </c>
      <c r="D867" s="141" t="s">
        <v>1143</v>
      </c>
      <c r="E867" s="140" t="s">
        <v>2001</v>
      </c>
      <c r="F867" s="140" t="s">
        <v>1851</v>
      </c>
      <c r="G867" s="140" t="s">
        <v>94</v>
      </c>
      <c r="H867" s="140" t="s">
        <v>95</v>
      </c>
      <c r="I867" s="140">
        <v>16</v>
      </c>
      <c r="J867" s="140" t="s">
        <v>589</v>
      </c>
      <c r="K867" s="140" t="s">
        <v>1848</v>
      </c>
      <c r="L867" s="142" t="s">
        <v>1177</v>
      </c>
      <c r="M867" s="140">
        <v>716</v>
      </c>
      <c r="N867" s="140">
        <v>66</v>
      </c>
      <c r="Q867" s="140">
        <v>576</v>
      </c>
      <c r="S867" s="140">
        <v>140</v>
      </c>
    </row>
    <row r="868" spans="1:19" x14ac:dyDescent="0.25">
      <c r="A868" s="139">
        <v>67</v>
      </c>
      <c r="B868" s="140" t="s">
        <v>589</v>
      </c>
      <c r="C868" s="140" t="s">
        <v>589</v>
      </c>
      <c r="D868" s="141" t="s">
        <v>1150</v>
      </c>
      <c r="E868" s="140" t="s">
        <v>1824</v>
      </c>
      <c r="F868" s="140" t="s">
        <v>1851</v>
      </c>
      <c r="G868" s="140" t="s">
        <v>94</v>
      </c>
      <c r="H868" s="140" t="s">
        <v>95</v>
      </c>
      <c r="I868" s="140">
        <v>1115</v>
      </c>
      <c r="J868" s="140" t="s">
        <v>589</v>
      </c>
      <c r="K868" s="140" t="s">
        <v>1178</v>
      </c>
      <c r="L868" s="142" t="s">
        <v>1178</v>
      </c>
      <c r="M868" s="140">
        <v>17474</v>
      </c>
      <c r="N868" s="140">
        <v>67</v>
      </c>
      <c r="Q868" s="140">
        <v>17394</v>
      </c>
      <c r="S868" s="140">
        <v>80</v>
      </c>
    </row>
    <row r="869" spans="1:19" x14ac:dyDescent="0.25">
      <c r="A869" s="139">
        <v>68</v>
      </c>
      <c r="B869" s="140" t="s">
        <v>589</v>
      </c>
      <c r="C869" s="140" t="s">
        <v>614</v>
      </c>
      <c r="D869" s="141" t="s">
        <v>1145</v>
      </c>
      <c r="E869" s="140" t="s">
        <v>1826</v>
      </c>
      <c r="F869" s="140" t="s">
        <v>1851</v>
      </c>
      <c r="G869" s="140" t="s">
        <v>94</v>
      </c>
      <c r="H869" s="140" t="s">
        <v>95</v>
      </c>
      <c r="I869" s="140">
        <v>1672</v>
      </c>
      <c r="J869" s="140" t="s">
        <v>589</v>
      </c>
      <c r="K869" s="140" t="s">
        <v>1178</v>
      </c>
      <c r="L869" s="142" t="s">
        <v>1178</v>
      </c>
      <c r="M869" s="140">
        <v>26133.199999999997</v>
      </c>
      <c r="N869" s="140">
        <v>68</v>
      </c>
      <c r="Q869" s="140">
        <v>26083.199999999997</v>
      </c>
      <c r="S869" s="140">
        <v>50</v>
      </c>
    </row>
    <row r="870" spans="1:19" x14ac:dyDescent="0.25">
      <c r="A870" s="139">
        <v>69</v>
      </c>
      <c r="B870" s="140" t="s">
        <v>589</v>
      </c>
      <c r="C870" s="140" t="s">
        <v>612</v>
      </c>
      <c r="D870" s="141" t="s">
        <v>1149</v>
      </c>
      <c r="E870" s="140" t="s">
        <v>1820</v>
      </c>
      <c r="F870" s="140" t="s">
        <v>1851</v>
      </c>
      <c r="G870" s="140" t="s">
        <v>94</v>
      </c>
      <c r="H870" s="140" t="s">
        <v>95</v>
      </c>
      <c r="I870" s="140">
        <v>511</v>
      </c>
      <c r="J870" s="140" t="s">
        <v>589</v>
      </c>
      <c r="K870" s="140" t="s">
        <v>1178</v>
      </c>
      <c r="L870" s="142" t="s">
        <v>1178</v>
      </c>
      <c r="M870" s="140">
        <v>8061.6</v>
      </c>
      <c r="N870" s="140">
        <v>69</v>
      </c>
      <c r="Q870" s="140">
        <v>7971.6</v>
      </c>
      <c r="S870" s="140">
        <v>90</v>
      </c>
    </row>
    <row r="871" spans="1:19" x14ac:dyDescent="0.25">
      <c r="A871" s="139">
        <v>70</v>
      </c>
      <c r="B871" s="140" t="s">
        <v>589</v>
      </c>
      <c r="C871" s="140" t="s">
        <v>1530</v>
      </c>
      <c r="D871" s="141" t="s">
        <v>1144</v>
      </c>
      <c r="E871" s="140" t="s">
        <v>1530</v>
      </c>
      <c r="F871" s="140" t="s">
        <v>1851</v>
      </c>
      <c r="G871" s="140" t="s">
        <v>94</v>
      </c>
      <c r="H871" s="140" t="s">
        <v>95</v>
      </c>
      <c r="I871" s="140">
        <v>186</v>
      </c>
      <c r="J871" s="140" t="s">
        <v>589</v>
      </c>
      <c r="K871" s="140" t="s">
        <v>1178</v>
      </c>
      <c r="L871" s="142" t="s">
        <v>1178</v>
      </c>
      <c r="M871" s="140">
        <v>3041.6000000000004</v>
      </c>
      <c r="N871" s="140">
        <v>70</v>
      </c>
      <c r="Q871" s="140">
        <v>2901.6000000000004</v>
      </c>
      <c r="S871" s="140">
        <v>140</v>
      </c>
    </row>
    <row r="872" spans="1:19" x14ac:dyDescent="0.25">
      <c r="A872" s="139">
        <v>71</v>
      </c>
      <c r="B872" s="140" t="s">
        <v>589</v>
      </c>
      <c r="C872" s="140" t="s">
        <v>747</v>
      </c>
      <c r="D872" s="141" t="s">
        <v>1136</v>
      </c>
      <c r="E872" s="140" t="s">
        <v>1827</v>
      </c>
      <c r="F872" s="140" t="s">
        <v>1851</v>
      </c>
      <c r="G872" s="140" t="s">
        <v>94</v>
      </c>
      <c r="H872" s="140" t="s">
        <v>95</v>
      </c>
      <c r="I872" s="140">
        <v>299</v>
      </c>
      <c r="J872" s="140" t="s">
        <v>589</v>
      </c>
      <c r="K872" s="140" t="s">
        <v>1178</v>
      </c>
      <c r="L872" s="142" t="s">
        <v>1178</v>
      </c>
      <c r="M872" s="140">
        <v>4794.3999999999996</v>
      </c>
      <c r="N872" s="140">
        <v>71</v>
      </c>
      <c r="Q872" s="140">
        <v>4664.3999999999996</v>
      </c>
      <c r="S872" s="140">
        <v>130</v>
      </c>
    </row>
    <row r="873" spans="1:19" x14ac:dyDescent="0.25">
      <c r="A873" s="139">
        <v>72</v>
      </c>
      <c r="B873" s="140" t="s">
        <v>589</v>
      </c>
      <c r="C873" s="140" t="s">
        <v>589</v>
      </c>
      <c r="D873" s="141" t="s">
        <v>1141</v>
      </c>
      <c r="E873" s="140" t="s">
        <v>1825</v>
      </c>
      <c r="F873" s="140" t="s">
        <v>1851</v>
      </c>
      <c r="G873" s="140" t="s">
        <v>94</v>
      </c>
      <c r="H873" s="140" t="s">
        <v>95</v>
      </c>
      <c r="I873" s="140">
        <v>897</v>
      </c>
      <c r="J873" s="140" t="s">
        <v>589</v>
      </c>
      <c r="K873" s="140" t="s">
        <v>1178</v>
      </c>
      <c r="L873" s="142" t="s">
        <v>1178</v>
      </c>
      <c r="M873" s="140">
        <v>14078.2</v>
      </c>
      <c r="N873" s="140">
        <v>72</v>
      </c>
      <c r="Q873" s="140">
        <v>13993.2</v>
      </c>
      <c r="S873" s="140">
        <v>85</v>
      </c>
    </row>
    <row r="874" spans="1:19" x14ac:dyDescent="0.25">
      <c r="A874" s="139">
        <v>73</v>
      </c>
      <c r="B874" s="140" t="s">
        <v>589</v>
      </c>
      <c r="C874" s="140" t="s">
        <v>672</v>
      </c>
      <c r="D874" s="141" t="s">
        <v>1154</v>
      </c>
      <c r="E874" s="140" t="s">
        <v>2139</v>
      </c>
      <c r="F874" s="140" t="s">
        <v>1851</v>
      </c>
      <c r="G874" s="140" t="s">
        <v>94</v>
      </c>
      <c r="H874" s="140" t="s">
        <v>1155</v>
      </c>
      <c r="I874" s="140">
        <v>221</v>
      </c>
      <c r="J874" s="140" t="s">
        <v>589</v>
      </c>
      <c r="K874" s="140" t="s">
        <v>1178</v>
      </c>
      <c r="L874" s="142" t="s">
        <v>1178</v>
      </c>
      <c r="M874" s="140">
        <v>3587.6000000000004</v>
      </c>
      <c r="N874" s="140">
        <v>73</v>
      </c>
      <c r="Q874" s="140">
        <v>3447.6000000000004</v>
      </c>
      <c r="S874" s="140">
        <v>140</v>
      </c>
    </row>
    <row r="875" spans="1:19" x14ac:dyDescent="0.25">
      <c r="A875" s="139">
        <v>74</v>
      </c>
      <c r="B875" s="140" t="s">
        <v>589</v>
      </c>
      <c r="C875" s="140" t="s">
        <v>589</v>
      </c>
      <c r="D875" s="141" t="s">
        <v>1151</v>
      </c>
      <c r="E875" s="140" t="s">
        <v>1829</v>
      </c>
      <c r="F875" s="140" t="s">
        <v>1851</v>
      </c>
      <c r="G875" s="140" t="s">
        <v>94</v>
      </c>
      <c r="H875" s="140" t="s">
        <v>95</v>
      </c>
      <c r="I875" s="140">
        <v>173</v>
      </c>
      <c r="J875" s="140" t="s">
        <v>589</v>
      </c>
      <c r="K875" s="140" t="s">
        <v>1178</v>
      </c>
      <c r="L875" s="142" t="s">
        <v>1178</v>
      </c>
      <c r="M875" s="140">
        <v>2838.8</v>
      </c>
      <c r="N875" s="140">
        <v>74</v>
      </c>
      <c r="Q875" s="140">
        <v>2698.8</v>
      </c>
      <c r="S875" s="140">
        <v>140</v>
      </c>
    </row>
    <row r="876" spans="1:19" x14ac:dyDescent="0.25">
      <c r="A876" s="139">
        <v>75</v>
      </c>
      <c r="B876" s="140" t="s">
        <v>589</v>
      </c>
      <c r="C876" s="140" t="s">
        <v>706</v>
      </c>
      <c r="D876" s="143" t="s">
        <v>1135</v>
      </c>
      <c r="E876" s="140" t="s">
        <v>1830</v>
      </c>
      <c r="F876" s="140" t="s">
        <v>1851</v>
      </c>
      <c r="G876" s="140" t="s">
        <v>94</v>
      </c>
      <c r="H876" s="140" t="s">
        <v>95</v>
      </c>
      <c r="I876" s="140">
        <v>139</v>
      </c>
      <c r="J876" s="140" t="s">
        <v>589</v>
      </c>
      <c r="K876" s="140" t="s">
        <v>1178</v>
      </c>
      <c r="L876" s="142" t="s">
        <v>1178</v>
      </c>
      <c r="M876" s="140">
        <v>2308.4</v>
      </c>
      <c r="N876" s="140">
        <v>75</v>
      </c>
      <c r="Q876" s="140">
        <v>2168.4</v>
      </c>
      <c r="S876" s="140">
        <v>140</v>
      </c>
    </row>
    <row r="877" spans="1:19" x14ac:dyDescent="0.25">
      <c r="A877" s="139">
        <v>76</v>
      </c>
      <c r="B877" s="140" t="s">
        <v>589</v>
      </c>
      <c r="C877" s="140" t="s">
        <v>589</v>
      </c>
      <c r="D877" s="141" t="s">
        <v>1152</v>
      </c>
      <c r="E877" s="140" t="s">
        <v>1833</v>
      </c>
      <c r="F877" s="140" t="s">
        <v>1851</v>
      </c>
      <c r="G877" s="140" t="s">
        <v>94</v>
      </c>
      <c r="H877" s="140" t="s">
        <v>95</v>
      </c>
      <c r="I877" s="140">
        <v>87</v>
      </c>
      <c r="J877" s="140" t="s">
        <v>589</v>
      </c>
      <c r="K877" s="140" t="s">
        <v>1178</v>
      </c>
      <c r="L877" s="142" t="s">
        <v>1178</v>
      </c>
      <c r="M877" s="140">
        <v>1497.2</v>
      </c>
      <c r="N877" s="140">
        <v>76</v>
      </c>
      <c r="Q877" s="140">
        <v>1357.2</v>
      </c>
      <c r="S877" s="140">
        <v>140</v>
      </c>
    </row>
    <row r="878" spans="1:19" x14ac:dyDescent="0.25">
      <c r="A878" s="139">
        <v>77</v>
      </c>
      <c r="B878" s="140" t="s">
        <v>589</v>
      </c>
      <c r="C878" s="140" t="s">
        <v>696</v>
      </c>
      <c r="D878" s="141" t="s">
        <v>1148</v>
      </c>
      <c r="E878" s="140" t="s">
        <v>1834</v>
      </c>
      <c r="F878" s="140" t="s">
        <v>1851</v>
      </c>
      <c r="G878" s="140" t="s">
        <v>94</v>
      </c>
      <c r="H878" s="140" t="s">
        <v>95</v>
      </c>
      <c r="I878" s="140">
        <v>239</v>
      </c>
      <c r="J878" s="140" t="s">
        <v>589</v>
      </c>
      <c r="K878" s="140" t="s">
        <v>1178</v>
      </c>
      <c r="L878" s="142" t="s">
        <v>1178</v>
      </c>
      <c r="M878" s="140">
        <v>3868.3999999999996</v>
      </c>
      <c r="N878" s="140">
        <v>77</v>
      </c>
      <c r="Q878" s="140">
        <v>3728.3999999999996</v>
      </c>
      <c r="S878" s="140">
        <v>140</v>
      </c>
    </row>
    <row r="879" spans="1:19" x14ac:dyDescent="0.25">
      <c r="A879" s="139">
        <v>78</v>
      </c>
      <c r="B879" s="140" t="s">
        <v>589</v>
      </c>
      <c r="C879" s="140" t="s">
        <v>609</v>
      </c>
      <c r="D879" s="141" t="s">
        <v>1153</v>
      </c>
      <c r="E879" s="140" t="s">
        <v>334</v>
      </c>
      <c r="F879" s="140" t="s">
        <v>1851</v>
      </c>
      <c r="G879" s="140" t="s">
        <v>94</v>
      </c>
      <c r="H879" s="140" t="s">
        <v>95</v>
      </c>
      <c r="I879" s="140">
        <v>104</v>
      </c>
      <c r="J879" s="140" t="s">
        <v>589</v>
      </c>
      <c r="K879" s="140" t="s">
        <v>1178</v>
      </c>
      <c r="L879" s="142" t="s">
        <v>1178</v>
      </c>
      <c r="M879" s="140">
        <v>1762.4</v>
      </c>
      <c r="N879" s="140">
        <v>78</v>
      </c>
      <c r="Q879" s="140">
        <v>1622.4</v>
      </c>
      <c r="S879" s="140">
        <v>140</v>
      </c>
    </row>
    <row r="880" spans="1:19" x14ac:dyDescent="0.25">
      <c r="A880" s="139">
        <v>79</v>
      </c>
      <c r="B880" s="140" t="s">
        <v>589</v>
      </c>
      <c r="C880" s="140" t="s">
        <v>1139</v>
      </c>
      <c r="D880" s="140" t="s">
        <v>1140</v>
      </c>
      <c r="E880" s="140" t="s">
        <v>253</v>
      </c>
      <c r="F880" s="140" t="s">
        <v>1851</v>
      </c>
      <c r="G880" s="140" t="s">
        <v>94</v>
      </c>
      <c r="H880" s="140" t="s">
        <v>95</v>
      </c>
      <c r="I880" s="140">
        <v>1032</v>
      </c>
      <c r="J880" s="140" t="s">
        <v>589</v>
      </c>
      <c r="K880" s="140" t="s">
        <v>1178</v>
      </c>
      <c r="L880" s="142" t="s">
        <v>1178</v>
      </c>
      <c r="M880" s="140">
        <v>16179.2</v>
      </c>
      <c r="N880" s="140">
        <v>79</v>
      </c>
      <c r="Q880" s="140">
        <v>16099.2</v>
      </c>
      <c r="S880" s="140">
        <v>80</v>
      </c>
    </row>
    <row r="881" spans="1:19" x14ac:dyDescent="0.25">
      <c r="A881" s="139">
        <v>80</v>
      </c>
      <c r="B881" s="140" t="s">
        <v>589</v>
      </c>
      <c r="C881" s="140" t="s">
        <v>674</v>
      </c>
      <c r="D881" s="140" t="s">
        <v>1134</v>
      </c>
      <c r="E881" s="140" t="s">
        <v>674</v>
      </c>
      <c r="F881" s="140" t="s">
        <v>1851</v>
      </c>
      <c r="G881" s="140" t="s">
        <v>94</v>
      </c>
      <c r="H881" s="140" t="s">
        <v>95</v>
      </c>
      <c r="I881" s="140">
        <v>38</v>
      </c>
      <c r="J881" s="140" t="s">
        <v>589</v>
      </c>
      <c r="K881" s="140" t="s">
        <v>1850</v>
      </c>
      <c r="L881" s="142" t="s">
        <v>1177</v>
      </c>
      <c r="M881" s="140">
        <v>1280</v>
      </c>
      <c r="N881" s="140">
        <v>80</v>
      </c>
      <c r="Q881" s="140">
        <v>1140</v>
      </c>
      <c r="S881" s="140">
        <v>140</v>
      </c>
    </row>
    <row r="882" spans="1:19" x14ac:dyDescent="0.25">
      <c r="A882" s="139">
        <v>81</v>
      </c>
      <c r="B882" s="140" t="s">
        <v>589</v>
      </c>
      <c r="C882" s="140" t="s">
        <v>772</v>
      </c>
      <c r="D882" s="140" t="s">
        <v>1138</v>
      </c>
      <c r="E882" s="140" t="s">
        <v>772</v>
      </c>
      <c r="F882" s="140" t="s">
        <v>1851</v>
      </c>
      <c r="G882" s="140" t="s">
        <v>94</v>
      </c>
      <c r="H882" s="140" t="s">
        <v>95</v>
      </c>
      <c r="I882" s="140">
        <v>168</v>
      </c>
      <c r="J882" s="140" t="s">
        <v>589</v>
      </c>
      <c r="K882" s="140" t="s">
        <v>1178</v>
      </c>
      <c r="L882" s="142" t="s">
        <v>1178</v>
      </c>
      <c r="M882" s="140">
        <v>2760.8</v>
      </c>
      <c r="N882" s="140">
        <v>81</v>
      </c>
      <c r="Q882" s="140">
        <v>2620.8000000000002</v>
      </c>
      <c r="S882" s="140">
        <v>140</v>
      </c>
    </row>
    <row r="883" spans="1:19" x14ac:dyDescent="0.25">
      <c r="A883" s="139">
        <v>82</v>
      </c>
      <c r="B883" s="140" t="s">
        <v>706</v>
      </c>
      <c r="C883" s="140" t="s">
        <v>781</v>
      </c>
      <c r="D883" s="140" t="s">
        <v>1132</v>
      </c>
      <c r="E883" s="140" t="s">
        <v>770</v>
      </c>
      <c r="F883" s="140" t="s">
        <v>1851</v>
      </c>
      <c r="G883" s="140" t="s">
        <v>94</v>
      </c>
      <c r="H883" s="140" t="s">
        <v>95</v>
      </c>
      <c r="I883" s="140">
        <v>43</v>
      </c>
      <c r="J883" s="140" t="s">
        <v>706</v>
      </c>
      <c r="K883" s="140" t="s">
        <v>1849</v>
      </c>
      <c r="L883" s="142" t="s">
        <v>1177</v>
      </c>
      <c r="M883" s="140">
        <v>1946</v>
      </c>
      <c r="N883" s="140">
        <v>82</v>
      </c>
      <c r="Q883" s="140">
        <v>1806</v>
      </c>
      <c r="S883" s="140">
        <v>140</v>
      </c>
    </row>
    <row r="884" spans="1:19" x14ac:dyDescent="0.25">
      <c r="A884" s="139">
        <v>83</v>
      </c>
      <c r="B884" s="140" t="s">
        <v>706</v>
      </c>
      <c r="C884" s="140" t="s">
        <v>783</v>
      </c>
      <c r="D884" s="140" t="s">
        <v>1133</v>
      </c>
      <c r="E884" s="140" t="s">
        <v>1835</v>
      </c>
      <c r="F884" s="140" t="s">
        <v>1851</v>
      </c>
      <c r="G884" s="140" t="s">
        <v>94</v>
      </c>
      <c r="H884" s="140" t="s">
        <v>95</v>
      </c>
      <c r="I884" s="140">
        <v>18</v>
      </c>
      <c r="J884" s="140" t="s">
        <v>706</v>
      </c>
      <c r="K884" s="140" t="s">
        <v>1849</v>
      </c>
      <c r="L884" s="142" t="s">
        <v>1177</v>
      </c>
      <c r="M884" s="140">
        <v>896</v>
      </c>
      <c r="N884" s="140">
        <v>83</v>
      </c>
      <c r="Q884" s="140">
        <v>756</v>
      </c>
      <c r="S884" s="140">
        <v>140</v>
      </c>
    </row>
    <row r="885" spans="1:19" x14ac:dyDescent="0.25">
      <c r="A885" s="139">
        <v>84</v>
      </c>
      <c r="B885" s="140" t="s">
        <v>794</v>
      </c>
      <c r="C885" s="140" t="s">
        <v>794</v>
      </c>
      <c r="D885" s="140" t="s">
        <v>1164</v>
      </c>
      <c r="E885" s="140" t="s">
        <v>1836</v>
      </c>
      <c r="F885" s="140" t="s">
        <v>1851</v>
      </c>
      <c r="G885" s="140" t="s">
        <v>94</v>
      </c>
      <c r="H885" s="140" t="s">
        <v>95</v>
      </c>
      <c r="I885" s="140">
        <v>71</v>
      </c>
      <c r="J885" s="140" t="s">
        <v>794</v>
      </c>
      <c r="K885" s="140" t="s">
        <v>1848</v>
      </c>
      <c r="L885" s="142" t="s">
        <v>1177</v>
      </c>
      <c r="M885" s="140">
        <v>2696</v>
      </c>
      <c r="N885" s="140">
        <v>84</v>
      </c>
      <c r="Q885" s="140">
        <v>2556</v>
      </c>
      <c r="S885" s="140">
        <v>140</v>
      </c>
    </row>
    <row r="886" spans="1:19" x14ac:dyDescent="0.25">
      <c r="A886" s="139">
        <v>85</v>
      </c>
      <c r="B886" s="140" t="s">
        <v>809</v>
      </c>
      <c r="C886" s="140" t="s">
        <v>809</v>
      </c>
      <c r="D886" s="140" t="s">
        <v>1097</v>
      </c>
      <c r="E886" s="140" t="s">
        <v>1837</v>
      </c>
      <c r="F886" s="140" t="s">
        <v>1851</v>
      </c>
      <c r="G886" s="140" t="s">
        <v>94</v>
      </c>
      <c r="H886" s="140" t="s">
        <v>95</v>
      </c>
      <c r="I886" s="140">
        <v>149</v>
      </c>
      <c r="J886" s="140" t="s">
        <v>809</v>
      </c>
      <c r="K886" s="140" t="s">
        <v>1850</v>
      </c>
      <c r="L886" s="142" t="s">
        <v>1177</v>
      </c>
      <c r="M886" s="140">
        <v>4600</v>
      </c>
      <c r="N886" s="140">
        <v>85</v>
      </c>
      <c r="Q886" s="140">
        <v>4470</v>
      </c>
      <c r="S886" s="140">
        <v>130</v>
      </c>
    </row>
    <row r="887" spans="1:19" x14ac:dyDescent="0.25">
      <c r="A887" s="139">
        <v>86</v>
      </c>
      <c r="B887" s="144" t="s">
        <v>809</v>
      </c>
      <c r="C887" s="140" t="s">
        <v>816</v>
      </c>
      <c r="D887" s="140" t="s">
        <v>1838</v>
      </c>
      <c r="E887" s="140" t="s">
        <v>816</v>
      </c>
      <c r="F887" s="140" t="s">
        <v>1851</v>
      </c>
      <c r="G887" s="140" t="s">
        <v>94</v>
      </c>
      <c r="H887" s="140" t="s">
        <v>95</v>
      </c>
      <c r="I887" s="140">
        <v>37</v>
      </c>
      <c r="J887" s="140" t="s">
        <v>809</v>
      </c>
      <c r="K887" s="140" t="s">
        <v>1848</v>
      </c>
      <c r="L887" s="142" t="s">
        <v>1177</v>
      </c>
      <c r="M887" s="140">
        <v>1472</v>
      </c>
      <c r="N887" s="140">
        <v>86</v>
      </c>
      <c r="Q887" s="140">
        <v>1332</v>
      </c>
      <c r="S887" s="140">
        <v>140</v>
      </c>
    </row>
    <row r="888" spans="1:19" x14ac:dyDescent="0.25">
      <c r="A888" s="139">
        <v>1</v>
      </c>
      <c r="B888" s="140" t="s">
        <v>1950</v>
      </c>
      <c r="C888" s="140" t="s">
        <v>2140</v>
      </c>
      <c r="D888" s="140" t="s">
        <v>1856</v>
      </c>
      <c r="E888" s="140" t="s">
        <v>92</v>
      </c>
      <c r="F888" s="140" t="s">
        <v>1909</v>
      </c>
      <c r="G888" s="140" t="s">
        <v>1954</v>
      </c>
      <c r="I888" s="140">
        <v>110</v>
      </c>
      <c r="J888" s="140" t="s">
        <v>1950</v>
      </c>
      <c r="K888" s="140" t="s">
        <v>1178</v>
      </c>
      <c r="L888" s="142" t="s">
        <v>1178</v>
      </c>
      <c r="M888" s="140">
        <v>2059.1999999999998</v>
      </c>
      <c r="N888" s="140">
        <v>1</v>
      </c>
      <c r="Q888" s="140">
        <v>1716</v>
      </c>
      <c r="S888" s="140">
        <v>343.19999999999982</v>
      </c>
    </row>
    <row r="889" spans="1:19" x14ac:dyDescent="0.25">
      <c r="A889" s="139">
        <v>2</v>
      </c>
      <c r="B889" s="140" t="s">
        <v>1948</v>
      </c>
      <c r="C889" s="140" t="s">
        <v>2141</v>
      </c>
      <c r="D889" s="141" t="s">
        <v>1855</v>
      </c>
      <c r="E889" s="140" t="s">
        <v>460</v>
      </c>
      <c r="F889" s="140" t="s">
        <v>1909</v>
      </c>
      <c r="G889" s="140" t="s">
        <v>1954</v>
      </c>
      <c r="I889" s="140">
        <v>82</v>
      </c>
      <c r="J889" s="140" t="s">
        <v>1948</v>
      </c>
      <c r="K889" s="140" t="s">
        <v>1849</v>
      </c>
      <c r="L889" s="142" t="s">
        <v>1177</v>
      </c>
      <c r="M889" s="140">
        <v>4132.8</v>
      </c>
      <c r="N889" s="140">
        <v>2</v>
      </c>
      <c r="Q889" s="140">
        <v>3444</v>
      </c>
      <c r="S889" s="140">
        <v>688.80000000000018</v>
      </c>
    </row>
    <row r="890" spans="1:19" x14ac:dyDescent="0.25">
      <c r="A890" s="139">
        <v>3</v>
      </c>
      <c r="B890" s="140" t="s">
        <v>1947</v>
      </c>
      <c r="C890" s="140" t="s">
        <v>2142</v>
      </c>
      <c r="D890" s="141" t="s">
        <v>1928</v>
      </c>
      <c r="E890" s="140" t="s">
        <v>462</v>
      </c>
      <c r="F890" s="140" t="s">
        <v>1909</v>
      </c>
      <c r="G890" s="140" t="s">
        <v>1954</v>
      </c>
      <c r="I890" s="140">
        <v>91</v>
      </c>
      <c r="J890" s="140" t="s">
        <v>1947</v>
      </c>
      <c r="K890" s="140" t="s">
        <v>1178</v>
      </c>
      <c r="L890" s="142" t="s">
        <v>1178</v>
      </c>
      <c r="M890" s="140">
        <v>1703.5199999999998</v>
      </c>
      <c r="N890" s="140">
        <v>3</v>
      </c>
      <c r="Q890" s="140">
        <v>1419.6</v>
      </c>
      <c r="S890" s="140">
        <v>283.91999999999985</v>
      </c>
    </row>
    <row r="891" spans="1:19" x14ac:dyDescent="0.25">
      <c r="A891" s="139">
        <v>4</v>
      </c>
      <c r="B891" s="140" t="s">
        <v>2143</v>
      </c>
      <c r="C891" s="140" t="s">
        <v>2144</v>
      </c>
      <c r="D891" s="141" t="s">
        <v>2145</v>
      </c>
      <c r="E891" s="140" t="s">
        <v>2146</v>
      </c>
      <c r="F891" s="140" t="s">
        <v>1909</v>
      </c>
      <c r="G891" s="140" t="s">
        <v>2147</v>
      </c>
      <c r="I891" s="140">
        <v>45</v>
      </c>
      <c r="J891" s="140" t="s">
        <v>2143</v>
      </c>
      <c r="K891" s="140" t="s">
        <v>1849</v>
      </c>
      <c r="L891" s="142" t="s">
        <v>1177</v>
      </c>
      <c r="M891" s="140">
        <v>1890</v>
      </c>
      <c r="N891" s="140">
        <v>4</v>
      </c>
      <c r="Q891" s="140">
        <v>1890</v>
      </c>
      <c r="S891" s="140">
        <v>0</v>
      </c>
    </row>
    <row r="892" spans="1:19" x14ac:dyDescent="0.25">
      <c r="A892" s="139">
        <v>5</v>
      </c>
      <c r="B892" s="140" t="s">
        <v>1949</v>
      </c>
      <c r="C892" s="140" t="s">
        <v>353</v>
      </c>
      <c r="D892" s="141" t="s">
        <v>1930</v>
      </c>
      <c r="E892" s="140" t="s">
        <v>353</v>
      </c>
      <c r="F892" s="140" t="s">
        <v>1909</v>
      </c>
      <c r="G892" s="140" t="s">
        <v>1954</v>
      </c>
      <c r="I892" s="140">
        <v>539</v>
      </c>
      <c r="J892" s="140" t="s">
        <v>1949</v>
      </c>
      <c r="K892" s="140" t="s">
        <v>1178</v>
      </c>
      <c r="L892" s="142" t="s">
        <v>1177</v>
      </c>
      <c r="M892" s="140">
        <v>3158.1950400000005</v>
      </c>
      <c r="N892" s="140">
        <v>5</v>
      </c>
      <c r="Q892" s="140">
        <v>8408.4000000000015</v>
      </c>
      <c r="S892" s="140">
        <v>-5250.2049600000009</v>
      </c>
    </row>
    <row r="893" spans="1:19" x14ac:dyDescent="0.25">
      <c r="A893" s="139">
        <v>6</v>
      </c>
      <c r="B893" s="140" t="s">
        <v>1949</v>
      </c>
      <c r="C893" s="140" t="s">
        <v>585</v>
      </c>
      <c r="D893" s="141" t="s">
        <v>1929</v>
      </c>
      <c r="E893" s="140" t="s">
        <v>585</v>
      </c>
      <c r="F893" s="140" t="s">
        <v>1909</v>
      </c>
      <c r="G893" s="140" t="s">
        <v>1954</v>
      </c>
      <c r="I893" s="140">
        <v>102</v>
      </c>
      <c r="J893" s="140" t="s">
        <v>1949</v>
      </c>
      <c r="K893" s="140" t="s">
        <v>1849</v>
      </c>
      <c r="L893" s="142" t="s">
        <v>1177</v>
      </c>
      <c r="M893" s="140">
        <v>4241.16</v>
      </c>
      <c r="N893" s="140">
        <v>6</v>
      </c>
      <c r="Q893" s="140">
        <v>4284</v>
      </c>
      <c r="S893" s="140">
        <v>-42.840000000000146</v>
      </c>
    </row>
    <row r="894" spans="1:19" x14ac:dyDescent="0.25">
      <c r="A894" s="139">
        <v>7</v>
      </c>
      <c r="B894" s="140" t="s">
        <v>1946</v>
      </c>
      <c r="C894" s="140" t="s">
        <v>2148</v>
      </c>
      <c r="D894" s="141" t="s">
        <v>1910</v>
      </c>
      <c r="E894" s="140" t="s">
        <v>1911</v>
      </c>
      <c r="F894" s="140" t="s">
        <v>1909</v>
      </c>
      <c r="G894" s="140" t="s">
        <v>1954</v>
      </c>
      <c r="I894" s="140">
        <v>299</v>
      </c>
      <c r="J894" s="140" t="s">
        <v>1946</v>
      </c>
      <c r="K894" s="140" t="s">
        <v>1178</v>
      </c>
      <c r="L894" s="142" t="s">
        <v>1178</v>
      </c>
      <c r="M894" s="140">
        <v>4617.7559999999994</v>
      </c>
      <c r="N894" s="140">
        <v>7</v>
      </c>
      <c r="Q894" s="140">
        <v>4664.3999999999996</v>
      </c>
      <c r="S894" s="140">
        <v>-46.644000000000233</v>
      </c>
    </row>
    <row r="895" spans="1:19" x14ac:dyDescent="0.25">
      <c r="A895" s="139">
        <v>8</v>
      </c>
      <c r="B895" s="140" t="s">
        <v>1946</v>
      </c>
      <c r="C895" s="140" t="s">
        <v>2149</v>
      </c>
      <c r="D895" s="141" t="s">
        <v>1927</v>
      </c>
      <c r="E895" s="140" t="s">
        <v>1800</v>
      </c>
      <c r="F895" s="140" t="s">
        <v>1909</v>
      </c>
      <c r="G895" s="140" t="s">
        <v>2150</v>
      </c>
      <c r="I895" s="140">
        <v>144</v>
      </c>
      <c r="J895" s="140" t="s">
        <v>1946</v>
      </c>
      <c r="K895" s="140" t="s">
        <v>1178</v>
      </c>
      <c r="L895" s="142" t="s">
        <v>1178</v>
      </c>
      <c r="M895" s="140">
        <v>2695.68</v>
      </c>
      <c r="N895" s="140">
        <v>8</v>
      </c>
      <c r="Q895" s="140">
        <v>2246.4</v>
      </c>
      <c r="S895" s="140">
        <v>449.27999999999975</v>
      </c>
    </row>
    <row r="896" spans="1:19" x14ac:dyDescent="0.25">
      <c r="A896" s="139">
        <v>9</v>
      </c>
      <c r="B896" s="140" t="s">
        <v>1946</v>
      </c>
      <c r="C896" s="140" t="s">
        <v>2151</v>
      </c>
      <c r="D896" s="141" t="s">
        <v>1854</v>
      </c>
      <c r="E896" s="140" t="s">
        <v>589</v>
      </c>
      <c r="F896" s="140" t="s">
        <v>1909</v>
      </c>
      <c r="G896" s="140" t="s">
        <v>1954</v>
      </c>
      <c r="I896" s="140">
        <v>785</v>
      </c>
      <c r="J896" s="140" t="s">
        <v>1946</v>
      </c>
      <c r="K896" s="140" t="s">
        <v>1178</v>
      </c>
      <c r="L896" s="142" t="s">
        <v>1178</v>
      </c>
      <c r="M896" s="140">
        <v>4898.4000000000005</v>
      </c>
      <c r="N896" s="140">
        <v>9</v>
      </c>
      <c r="Q896" s="140">
        <v>12246</v>
      </c>
      <c r="S896" s="140">
        <v>-7347.5999999999995</v>
      </c>
    </row>
    <row r="897" spans="1:19" x14ac:dyDescent="0.25">
      <c r="A897" s="139">
        <v>10</v>
      </c>
      <c r="B897" s="140" t="s">
        <v>1946</v>
      </c>
      <c r="C897" s="140" t="s">
        <v>2152</v>
      </c>
      <c r="D897" s="141" t="s">
        <v>1925</v>
      </c>
      <c r="E897" s="140" t="s">
        <v>1926</v>
      </c>
      <c r="F897" s="140" t="s">
        <v>1909</v>
      </c>
      <c r="G897" s="140" t="s">
        <v>1954</v>
      </c>
      <c r="I897" s="140">
        <v>90</v>
      </c>
      <c r="J897" s="140" t="s">
        <v>1946</v>
      </c>
      <c r="K897" s="140" t="s">
        <v>1849</v>
      </c>
      <c r="L897" s="142" t="s">
        <v>1177</v>
      </c>
      <c r="M897" s="140">
        <v>4536</v>
      </c>
      <c r="N897" s="140">
        <v>10</v>
      </c>
      <c r="Q897" s="140">
        <v>3780</v>
      </c>
      <c r="S897" s="140">
        <v>756</v>
      </c>
    </row>
    <row r="898" spans="1:19" x14ac:dyDescent="0.25">
      <c r="M898" s="140">
        <v>1185749.9550399999</v>
      </c>
      <c r="Q898" s="140">
        <v>1102875.6000000001</v>
      </c>
    </row>
    <row r="900" spans="1:19" x14ac:dyDescent="0.25">
      <c r="M900" s="140">
        <v>1195864</v>
      </c>
    </row>
    <row r="901" spans="1:19" x14ac:dyDescent="0.25">
      <c r="M901" s="140">
        <v>1185749.9550399999</v>
      </c>
    </row>
    <row r="902" spans="1:19" x14ac:dyDescent="0.25">
      <c r="M902" s="140">
        <v>10114.044960000087</v>
      </c>
    </row>
  </sheetData>
  <sheetProtection password="954F" sheet="1" objects="1" scenarios="1"/>
  <sortState ref="A2:L888">
    <sortCondition ref="F2:F888"/>
    <sortCondition ref="B2:B888"/>
    <sortCondition ref="E2:E888"/>
  </sortState>
  <conditionalFormatting sqref="E864:E888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CUADRO DE NECESIDADES</vt:lpstr>
      <vt:lpstr>Hoja1</vt:lpstr>
      <vt:lpstr>Hoja2</vt:lpstr>
      <vt:lpstr>INSTRUCTIVO PARA LLENAR</vt:lpstr>
      <vt:lpstr>CATALOGO</vt:lpstr>
      <vt:lpstr>LISTADO IIEE</vt:lpstr>
      <vt:lpstr>'CUADRO DE NECESIDADES'!Área_de_impresión</vt:lpstr>
      <vt:lpstr>'INSTRUCTIVO PARA LLENAR'!Área_de_impresión</vt:lpstr>
      <vt:lpstr>CATALOGO</vt:lpstr>
      <vt:lpstr>'CUADRO DE NECESIDADES'!Títulos_a_imprimir</vt:lpstr>
      <vt:lpstr>'INSTRUCTIVO PARA LLENAR'!Títulos_a_imprimir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IMAGEN UGEL PUNO</cp:lastModifiedBy>
  <cp:lastPrinted>2022-03-30T04:54:01Z</cp:lastPrinted>
  <dcterms:created xsi:type="dcterms:W3CDTF">2013-10-04T23:17:01Z</dcterms:created>
  <dcterms:modified xsi:type="dcterms:W3CDTF">2022-05-12T17:45:03Z</dcterms:modified>
</cp:coreProperties>
</file>